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Desktop\Loonfiche\"/>
    </mc:Choice>
  </mc:AlternateContent>
  <xr:revisionPtr revIDLastSave="0" documentId="13_ncr:1_{4C4AC0FC-4626-4734-B25B-4E29F60A6F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oon" sheetId="1" r:id="rId1"/>
    <sheet name="Shiften" sheetId="2" r:id="rId2"/>
    <sheet name="Info" sheetId="3" r:id="rId3"/>
    <sheet name="BVH 1 " sheetId="4" r:id="rId4"/>
    <sheet name="BVH Kinderen ten laste" sheetId="5" r:id="rId5"/>
    <sheet name="Nog Te Doen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6" i="1" l="1"/>
  <c r="X7" i="1"/>
  <c r="X8" i="1"/>
  <c r="X9" i="1"/>
  <c r="X10" i="1"/>
  <c r="X11" i="1"/>
  <c r="X12" i="1"/>
  <c r="X13" i="1"/>
  <c r="X14" i="1"/>
  <c r="X15" i="1"/>
  <c r="X16" i="1"/>
  <c r="X5" i="1"/>
  <c r="R21" i="1" l="1"/>
  <c r="Q21" i="1"/>
  <c r="P21" i="1"/>
  <c r="O21" i="1"/>
  <c r="N21" i="1"/>
  <c r="M21" i="1"/>
  <c r="L21" i="1"/>
  <c r="K21" i="1"/>
  <c r="J21" i="1"/>
  <c r="I21" i="1"/>
  <c r="H21" i="1" l="1"/>
  <c r="G21" i="1"/>
  <c r="AM68" i="2" l="1"/>
  <c r="AM69" i="2"/>
  <c r="AM70" i="2"/>
  <c r="AM71" i="2"/>
  <c r="AM72" i="2"/>
  <c r="AM73" i="2"/>
  <c r="AM74" i="2"/>
  <c r="AM75" i="2"/>
  <c r="AM76" i="2"/>
  <c r="AM77" i="2"/>
  <c r="AM78" i="2"/>
  <c r="AM67" i="2"/>
  <c r="AL73" i="2"/>
  <c r="AL78" i="2"/>
  <c r="AL77" i="2"/>
  <c r="AL76" i="2"/>
  <c r="AL75" i="2"/>
  <c r="AL74" i="2"/>
  <c r="AL72" i="2"/>
  <c r="AL71" i="2"/>
  <c r="AL69" i="2"/>
  <c r="AL70" i="2"/>
  <c r="AK78" i="2"/>
  <c r="AK77" i="2"/>
  <c r="AK76" i="2"/>
  <c r="AK75" i="2"/>
  <c r="AK74" i="2"/>
  <c r="AK73" i="2"/>
  <c r="AK72" i="2"/>
  <c r="AK71" i="2"/>
  <c r="AK69" i="2"/>
  <c r="AK70" i="2"/>
  <c r="AJ75" i="2"/>
  <c r="AJ78" i="2"/>
  <c r="AJ77" i="2"/>
  <c r="AJ76" i="2"/>
  <c r="AJ74" i="2"/>
  <c r="AJ73" i="2"/>
  <c r="AJ72" i="2"/>
  <c r="AJ71" i="2"/>
  <c r="AJ70" i="2"/>
  <c r="AJ69" i="2"/>
  <c r="AL68" i="2" l="1"/>
  <c r="AK68" i="2"/>
  <c r="AJ68" i="2"/>
  <c r="AK67" i="2" l="1"/>
  <c r="AL67" i="2"/>
  <c r="AJ67" i="2"/>
  <c r="AJ17" i="2" l="1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AI17" i="2"/>
  <c r="EN17" i="2"/>
  <c r="EO17" i="2"/>
  <c r="EP17" i="2"/>
  <c r="EQ17" i="2"/>
  <c r="ER17" i="2"/>
  <c r="ES17" i="2"/>
  <c r="ET17" i="2"/>
  <c r="EU17" i="2"/>
  <c r="EV17" i="2"/>
  <c r="EW17" i="2"/>
  <c r="EX17" i="2"/>
  <c r="EY17" i="2"/>
  <c r="EZ17" i="2"/>
  <c r="FA17" i="2"/>
  <c r="FB17" i="2"/>
  <c r="FC17" i="2"/>
  <c r="FD17" i="2"/>
  <c r="FE17" i="2"/>
  <c r="FF17" i="2"/>
  <c r="FG17" i="2"/>
  <c r="FH17" i="2"/>
  <c r="FI17" i="2"/>
  <c r="FK17" i="2"/>
  <c r="FL17" i="2"/>
  <c r="FM17" i="2"/>
  <c r="FN17" i="2"/>
  <c r="FO17" i="2"/>
  <c r="FP17" i="2"/>
  <c r="FQ17" i="2"/>
  <c r="EM17" i="2"/>
  <c r="EM4" i="2"/>
  <c r="FX4" i="2"/>
  <c r="FY4" i="2"/>
  <c r="FZ4" i="2"/>
  <c r="GA4" i="2"/>
  <c r="GB4" i="2"/>
  <c r="GC4" i="2"/>
  <c r="GD4" i="2"/>
  <c r="GE4" i="2"/>
  <c r="GF4" i="2"/>
  <c r="GG4" i="2"/>
  <c r="GH4" i="2"/>
  <c r="GI4" i="2"/>
  <c r="GJ4" i="2"/>
  <c r="GK4" i="2"/>
  <c r="GL4" i="2"/>
  <c r="GM4" i="2"/>
  <c r="GN4" i="2"/>
  <c r="GO4" i="2"/>
  <c r="GP4" i="2"/>
  <c r="GR4" i="2"/>
  <c r="GS4" i="2"/>
  <c r="GT4" i="2"/>
  <c r="GU4" i="2"/>
  <c r="GV4" i="2"/>
  <c r="GW4" i="2"/>
  <c r="GX4" i="2"/>
  <c r="GY4" i="2"/>
  <c r="GZ4" i="2"/>
  <c r="HA4" i="2"/>
  <c r="FX5" i="2"/>
  <c r="FY5" i="2"/>
  <c r="FZ5" i="2"/>
  <c r="GA5" i="2"/>
  <c r="GB5" i="2"/>
  <c r="GC5" i="2"/>
  <c r="GD5" i="2"/>
  <c r="GE5" i="2"/>
  <c r="GF5" i="2"/>
  <c r="GG5" i="2"/>
  <c r="GH5" i="2"/>
  <c r="GI5" i="2"/>
  <c r="GJ5" i="2"/>
  <c r="GK5" i="2"/>
  <c r="GL5" i="2"/>
  <c r="GM5" i="2"/>
  <c r="GN5" i="2"/>
  <c r="GO5" i="2"/>
  <c r="GP5" i="2"/>
  <c r="GQ5" i="2"/>
  <c r="GR5" i="2"/>
  <c r="GS5" i="2"/>
  <c r="GT5" i="2"/>
  <c r="GU5" i="2"/>
  <c r="GV5" i="2"/>
  <c r="GW5" i="2"/>
  <c r="GX5" i="2"/>
  <c r="GY5" i="2"/>
  <c r="GZ5" i="2"/>
  <c r="HA5" i="2"/>
  <c r="FX6" i="2"/>
  <c r="FY6" i="2"/>
  <c r="FZ6" i="2"/>
  <c r="GA6" i="2"/>
  <c r="GB6" i="2"/>
  <c r="GC6" i="2"/>
  <c r="GD6" i="2"/>
  <c r="GE6" i="2"/>
  <c r="GF6" i="2"/>
  <c r="GG6" i="2"/>
  <c r="GH6" i="2"/>
  <c r="GI6" i="2"/>
  <c r="GK6" i="2"/>
  <c r="GL6" i="2"/>
  <c r="GM6" i="2"/>
  <c r="GN6" i="2"/>
  <c r="GO6" i="2"/>
  <c r="GP6" i="2"/>
  <c r="GQ6" i="2"/>
  <c r="GR6" i="2"/>
  <c r="GS6" i="2"/>
  <c r="GT6" i="2"/>
  <c r="GU6" i="2"/>
  <c r="GV6" i="2"/>
  <c r="GW6" i="2"/>
  <c r="GX6" i="2"/>
  <c r="GY6" i="2"/>
  <c r="GZ6" i="2"/>
  <c r="HA6" i="2"/>
  <c r="FX7" i="2"/>
  <c r="FY7" i="2"/>
  <c r="FZ7" i="2"/>
  <c r="GA7" i="2"/>
  <c r="GB7" i="2"/>
  <c r="GC7" i="2"/>
  <c r="GD7" i="2"/>
  <c r="GE7" i="2"/>
  <c r="GF7" i="2"/>
  <c r="GG7" i="2"/>
  <c r="GH7" i="2"/>
  <c r="GI7" i="2"/>
  <c r="GJ7" i="2"/>
  <c r="GK7" i="2"/>
  <c r="GL7" i="2"/>
  <c r="GM7" i="2"/>
  <c r="GN7" i="2"/>
  <c r="GO7" i="2"/>
  <c r="GP7" i="2"/>
  <c r="GQ7" i="2"/>
  <c r="GR7" i="2"/>
  <c r="GS7" i="2"/>
  <c r="GT7" i="2"/>
  <c r="GU7" i="2"/>
  <c r="GV7" i="2"/>
  <c r="GW7" i="2"/>
  <c r="GX7" i="2"/>
  <c r="GY7" i="2"/>
  <c r="GZ7" i="2"/>
  <c r="HA7" i="2"/>
  <c r="FX8" i="2"/>
  <c r="FY8" i="2"/>
  <c r="FZ8" i="2"/>
  <c r="GA8" i="2"/>
  <c r="GB8" i="2"/>
  <c r="GC8" i="2"/>
  <c r="GD8" i="2"/>
  <c r="GE8" i="2"/>
  <c r="GF8" i="2"/>
  <c r="GG8" i="2"/>
  <c r="GH8" i="2"/>
  <c r="GI8" i="2"/>
  <c r="GJ8" i="2"/>
  <c r="GK8" i="2"/>
  <c r="GL8" i="2"/>
  <c r="GM8" i="2"/>
  <c r="GN8" i="2"/>
  <c r="GO8" i="2"/>
  <c r="GP8" i="2"/>
  <c r="GQ8" i="2"/>
  <c r="GS8" i="2"/>
  <c r="GT8" i="2"/>
  <c r="GU8" i="2"/>
  <c r="GV8" i="2"/>
  <c r="GW8" i="2"/>
  <c r="GX8" i="2"/>
  <c r="GY8" i="2"/>
  <c r="GZ8" i="2"/>
  <c r="HA8" i="2"/>
  <c r="FX9" i="2"/>
  <c r="FY9" i="2"/>
  <c r="FZ9" i="2"/>
  <c r="GA9" i="2"/>
  <c r="GB9" i="2"/>
  <c r="GC9" i="2"/>
  <c r="GD9" i="2"/>
  <c r="GE9" i="2"/>
  <c r="GF9" i="2"/>
  <c r="GG9" i="2"/>
  <c r="GH9" i="2"/>
  <c r="GI9" i="2"/>
  <c r="GJ9" i="2"/>
  <c r="GL9" i="2"/>
  <c r="GM9" i="2"/>
  <c r="GN9" i="2"/>
  <c r="GO9" i="2"/>
  <c r="GP9" i="2"/>
  <c r="GQ9" i="2"/>
  <c r="GR9" i="2"/>
  <c r="GS9" i="2"/>
  <c r="GT9" i="2"/>
  <c r="GU9" i="2"/>
  <c r="GV9" i="2"/>
  <c r="GW9" i="2"/>
  <c r="GX9" i="2"/>
  <c r="GY9" i="2"/>
  <c r="GZ9" i="2"/>
  <c r="HA9" i="2"/>
  <c r="FX10" i="2"/>
  <c r="FY10" i="2"/>
  <c r="FZ10" i="2"/>
  <c r="GA10" i="2"/>
  <c r="GB10" i="2"/>
  <c r="GC10" i="2"/>
  <c r="GD10" i="2"/>
  <c r="GE10" i="2"/>
  <c r="GF10" i="2"/>
  <c r="GG10" i="2"/>
  <c r="GH10" i="2"/>
  <c r="GI10" i="2"/>
  <c r="GJ10" i="2"/>
  <c r="GK10" i="2"/>
  <c r="GL10" i="2"/>
  <c r="GM10" i="2"/>
  <c r="GN10" i="2"/>
  <c r="GO10" i="2"/>
  <c r="GP10" i="2"/>
  <c r="GQ10" i="2"/>
  <c r="GR10" i="2"/>
  <c r="GS10" i="2"/>
  <c r="GT10" i="2"/>
  <c r="GU10" i="2"/>
  <c r="GV10" i="2"/>
  <c r="GW10" i="2"/>
  <c r="GX10" i="2"/>
  <c r="GY10" i="2"/>
  <c r="HA10" i="2"/>
  <c r="FY11" i="2"/>
  <c r="FZ11" i="2"/>
  <c r="GA11" i="2"/>
  <c r="GB11" i="2"/>
  <c r="GC11" i="2"/>
  <c r="GD11" i="2"/>
  <c r="GE11" i="2"/>
  <c r="GF11" i="2"/>
  <c r="GG11" i="2"/>
  <c r="GH11" i="2"/>
  <c r="GI11" i="2"/>
  <c r="GJ11" i="2"/>
  <c r="GK11" i="2"/>
  <c r="GL11" i="2"/>
  <c r="GM11" i="2"/>
  <c r="GN11" i="2"/>
  <c r="GO11" i="2"/>
  <c r="GP11" i="2"/>
  <c r="GQ11" i="2"/>
  <c r="GR11" i="2"/>
  <c r="GT11" i="2"/>
  <c r="GU11" i="2"/>
  <c r="GV11" i="2"/>
  <c r="GW11" i="2"/>
  <c r="GX11" i="2"/>
  <c r="GY11" i="2"/>
  <c r="GZ11" i="2"/>
  <c r="HA11" i="2"/>
  <c r="FX12" i="2"/>
  <c r="FY12" i="2"/>
  <c r="FZ12" i="2"/>
  <c r="GA12" i="2"/>
  <c r="GB12" i="2"/>
  <c r="GC12" i="2"/>
  <c r="GD12" i="2"/>
  <c r="GE12" i="2"/>
  <c r="GF12" i="2"/>
  <c r="GG12" i="2"/>
  <c r="GH12" i="2"/>
  <c r="GI12" i="2"/>
  <c r="GJ12" i="2"/>
  <c r="GK12" i="2"/>
  <c r="GL12" i="2"/>
  <c r="GM12" i="2"/>
  <c r="GN12" i="2"/>
  <c r="GO12" i="2"/>
  <c r="GP12" i="2"/>
  <c r="GQ12" i="2"/>
  <c r="GR12" i="2"/>
  <c r="GS12" i="2"/>
  <c r="GT12" i="2"/>
  <c r="GU12" i="2"/>
  <c r="GV12" i="2"/>
  <c r="GW12" i="2"/>
  <c r="GX12" i="2"/>
  <c r="GY12" i="2"/>
  <c r="GZ12" i="2"/>
  <c r="HA12" i="2"/>
  <c r="FX13" i="2"/>
  <c r="FY13" i="2"/>
  <c r="FZ13" i="2"/>
  <c r="GA13" i="2"/>
  <c r="GB13" i="2"/>
  <c r="GC13" i="2"/>
  <c r="GD13" i="2"/>
  <c r="GE13" i="2"/>
  <c r="GG13" i="2"/>
  <c r="GH13" i="2"/>
  <c r="GI13" i="2"/>
  <c r="GJ13" i="2"/>
  <c r="GK13" i="2"/>
  <c r="GL13" i="2"/>
  <c r="GM13" i="2"/>
  <c r="GN13" i="2"/>
  <c r="GO13" i="2"/>
  <c r="GP13" i="2"/>
  <c r="GQ13" i="2"/>
  <c r="GR13" i="2"/>
  <c r="GS13" i="2"/>
  <c r="GT13" i="2"/>
  <c r="GU13" i="2"/>
  <c r="GV13" i="2"/>
  <c r="GW13" i="2"/>
  <c r="GX13" i="2"/>
  <c r="GY13" i="2"/>
  <c r="GZ13" i="2"/>
  <c r="HA13" i="2"/>
  <c r="FX14" i="2"/>
  <c r="FZ14" i="2"/>
  <c r="GA14" i="2"/>
  <c r="GB14" i="2"/>
  <c r="GC14" i="2"/>
  <c r="GD14" i="2"/>
  <c r="GE14" i="2"/>
  <c r="GF14" i="2"/>
  <c r="GG14" i="2"/>
  <c r="GH14" i="2"/>
  <c r="GI14" i="2"/>
  <c r="GJ14" i="2"/>
  <c r="GK14" i="2"/>
  <c r="GL14" i="2"/>
  <c r="GM14" i="2"/>
  <c r="GN14" i="2"/>
  <c r="GO14" i="2"/>
  <c r="GP14" i="2"/>
  <c r="GQ14" i="2"/>
  <c r="GR14" i="2"/>
  <c r="GS14" i="2"/>
  <c r="GT14" i="2"/>
  <c r="GU14" i="2"/>
  <c r="GV14" i="2"/>
  <c r="GW14" i="2"/>
  <c r="GX14" i="2"/>
  <c r="GY14" i="2"/>
  <c r="GZ14" i="2"/>
  <c r="HA14" i="2"/>
  <c r="FX15" i="2"/>
  <c r="FY15" i="2"/>
  <c r="FZ15" i="2"/>
  <c r="GA15" i="2"/>
  <c r="GB15" i="2"/>
  <c r="GC15" i="2"/>
  <c r="GD15" i="2"/>
  <c r="GE15" i="2"/>
  <c r="GF15" i="2"/>
  <c r="GG15" i="2"/>
  <c r="GH15" i="2"/>
  <c r="GI15" i="2"/>
  <c r="GJ15" i="2"/>
  <c r="GK15" i="2"/>
  <c r="GL15" i="2"/>
  <c r="GM15" i="2"/>
  <c r="GN15" i="2"/>
  <c r="GO15" i="2"/>
  <c r="GP15" i="2"/>
  <c r="GQ15" i="2"/>
  <c r="GR15" i="2"/>
  <c r="GS15" i="2"/>
  <c r="GU15" i="2"/>
  <c r="GV15" i="2"/>
  <c r="GW15" i="2"/>
  <c r="GX15" i="2"/>
  <c r="GY15" i="2"/>
  <c r="GZ15" i="2"/>
  <c r="HA15" i="2"/>
  <c r="FX16" i="2"/>
  <c r="FY16" i="2"/>
  <c r="FZ16" i="2"/>
  <c r="GA16" i="2"/>
  <c r="GB16" i="2"/>
  <c r="GC16" i="2"/>
  <c r="GD16" i="2"/>
  <c r="GE16" i="2"/>
  <c r="GF16" i="2"/>
  <c r="GH16" i="2"/>
  <c r="GI16" i="2"/>
  <c r="GJ16" i="2"/>
  <c r="GK16" i="2"/>
  <c r="GL16" i="2"/>
  <c r="GM16" i="2"/>
  <c r="GN16" i="2"/>
  <c r="GO16" i="2"/>
  <c r="GP16" i="2"/>
  <c r="GQ16" i="2"/>
  <c r="GR16" i="2"/>
  <c r="GS16" i="2"/>
  <c r="GT16" i="2"/>
  <c r="GU16" i="2"/>
  <c r="GV16" i="2"/>
  <c r="GW16" i="2"/>
  <c r="GX16" i="2"/>
  <c r="GY16" i="2"/>
  <c r="GZ16" i="2"/>
  <c r="HA16" i="2"/>
  <c r="FX17" i="2"/>
  <c r="FY17" i="2"/>
  <c r="FZ17" i="2"/>
  <c r="GA17" i="2"/>
  <c r="GB17" i="2"/>
  <c r="GC17" i="2"/>
  <c r="GD17" i="2"/>
  <c r="GE17" i="2"/>
  <c r="GF17" i="2"/>
  <c r="GG17" i="2"/>
  <c r="GH17" i="2"/>
  <c r="GI17" i="2"/>
  <c r="GJ17" i="2"/>
  <c r="GK17" i="2"/>
  <c r="GL17" i="2"/>
  <c r="GM17" i="2"/>
  <c r="GN17" i="2"/>
  <c r="GO17" i="2"/>
  <c r="GP17" i="2"/>
  <c r="GQ17" i="2"/>
  <c r="GR17" i="2"/>
  <c r="GS17" i="2"/>
  <c r="GT17" i="2"/>
  <c r="GU17" i="2"/>
  <c r="GV17" i="2"/>
  <c r="GW17" i="2"/>
  <c r="GX17" i="2"/>
  <c r="GY17" i="2"/>
  <c r="GZ17" i="2"/>
  <c r="HA17" i="2"/>
  <c r="FX18" i="2"/>
  <c r="FY18" i="2"/>
  <c r="GA18" i="2"/>
  <c r="GB18" i="2"/>
  <c r="GC18" i="2"/>
  <c r="GD18" i="2"/>
  <c r="GE18" i="2"/>
  <c r="GF18" i="2"/>
  <c r="GG18" i="2"/>
  <c r="GH18" i="2"/>
  <c r="GI18" i="2"/>
  <c r="GJ18" i="2"/>
  <c r="GK18" i="2"/>
  <c r="GL18" i="2"/>
  <c r="GM18" i="2"/>
  <c r="GN18" i="2"/>
  <c r="GO18" i="2"/>
  <c r="GP18" i="2"/>
  <c r="GQ18" i="2"/>
  <c r="GR18" i="2"/>
  <c r="GS18" i="2"/>
  <c r="GT18" i="2"/>
  <c r="GV18" i="2"/>
  <c r="GW18" i="2"/>
  <c r="GX18" i="2"/>
  <c r="GY18" i="2"/>
  <c r="GZ18" i="2"/>
  <c r="HA18" i="2"/>
  <c r="FX19" i="2"/>
  <c r="FY19" i="2"/>
  <c r="FZ19" i="2"/>
  <c r="GA19" i="2"/>
  <c r="GB19" i="2"/>
  <c r="GC19" i="2"/>
  <c r="GD19" i="2"/>
  <c r="GE19" i="2"/>
  <c r="GF19" i="2"/>
  <c r="GG19" i="2"/>
  <c r="GH19" i="2"/>
  <c r="GI19" i="2"/>
  <c r="GJ19" i="2"/>
  <c r="GK19" i="2"/>
  <c r="GL19" i="2"/>
  <c r="GM19" i="2"/>
  <c r="GN19" i="2"/>
  <c r="GO19" i="2"/>
  <c r="GP19" i="2"/>
  <c r="GQ19" i="2"/>
  <c r="GR19" i="2"/>
  <c r="GS19" i="2"/>
  <c r="GT19" i="2"/>
  <c r="GU19" i="2"/>
  <c r="GV19" i="2"/>
  <c r="GW19" i="2"/>
  <c r="GX19" i="2"/>
  <c r="GY19" i="2"/>
  <c r="GZ19" i="2"/>
  <c r="HA19" i="2"/>
  <c r="FX20" i="2"/>
  <c r="FY20" i="2"/>
  <c r="FZ20" i="2"/>
  <c r="GA20" i="2"/>
  <c r="GB20" i="2"/>
  <c r="GC20" i="2"/>
  <c r="GD20" i="2"/>
  <c r="GE20" i="2"/>
  <c r="GF20" i="2"/>
  <c r="GG20" i="2"/>
  <c r="GI20" i="2"/>
  <c r="GJ20" i="2"/>
  <c r="GK20" i="2"/>
  <c r="GL20" i="2"/>
  <c r="GM20" i="2"/>
  <c r="GN20" i="2"/>
  <c r="GO20" i="2"/>
  <c r="GP20" i="2"/>
  <c r="GQ20" i="2"/>
  <c r="GR20" i="2"/>
  <c r="GS20" i="2"/>
  <c r="GT20" i="2"/>
  <c r="GU20" i="2"/>
  <c r="GV20" i="2"/>
  <c r="GW20" i="2"/>
  <c r="GX20" i="2"/>
  <c r="GY20" i="2"/>
  <c r="GZ20" i="2"/>
  <c r="HA20" i="2"/>
  <c r="FX21" i="2"/>
  <c r="FY21" i="2"/>
  <c r="FZ21" i="2"/>
  <c r="GB21" i="2"/>
  <c r="GC21" i="2"/>
  <c r="GD21" i="2"/>
  <c r="GE21" i="2"/>
  <c r="GF21" i="2"/>
  <c r="GG21" i="2"/>
  <c r="GH21" i="2"/>
  <c r="GI21" i="2"/>
  <c r="GJ21" i="2"/>
  <c r="GK21" i="2"/>
  <c r="GL21" i="2"/>
  <c r="GM21" i="2"/>
  <c r="GN21" i="2"/>
  <c r="GO21" i="2"/>
  <c r="GP21" i="2"/>
  <c r="GQ21" i="2"/>
  <c r="GR21" i="2"/>
  <c r="GS21" i="2"/>
  <c r="GT21" i="2"/>
  <c r="GU21" i="2"/>
  <c r="GV21" i="2"/>
  <c r="GW21" i="2"/>
  <c r="GX21" i="2"/>
  <c r="GY21" i="2"/>
  <c r="GZ21" i="2"/>
  <c r="HA21" i="2"/>
  <c r="FX22" i="2"/>
  <c r="FY22" i="2"/>
  <c r="FZ22" i="2"/>
  <c r="GA22" i="2"/>
  <c r="GB22" i="2"/>
  <c r="GC22" i="2"/>
  <c r="GD22" i="2"/>
  <c r="GE22" i="2"/>
  <c r="GF22" i="2"/>
  <c r="GG22" i="2"/>
  <c r="GH22" i="2"/>
  <c r="GI22" i="2"/>
  <c r="GJ22" i="2"/>
  <c r="GK22" i="2"/>
  <c r="GL22" i="2"/>
  <c r="GM22" i="2"/>
  <c r="GN22" i="2"/>
  <c r="GO22" i="2"/>
  <c r="GQ22" i="2"/>
  <c r="GR22" i="2"/>
  <c r="GS22" i="2"/>
  <c r="GT22" i="2"/>
  <c r="GU22" i="2"/>
  <c r="GV22" i="2"/>
  <c r="GW22" i="2"/>
  <c r="GX22" i="2"/>
  <c r="GY22" i="2"/>
  <c r="GZ22" i="2"/>
  <c r="HA22" i="2"/>
  <c r="FX23" i="2"/>
  <c r="FY23" i="2"/>
  <c r="FZ23" i="2"/>
  <c r="GA23" i="2"/>
  <c r="GB23" i="2"/>
  <c r="GC23" i="2"/>
  <c r="GD23" i="2"/>
  <c r="GE23" i="2"/>
  <c r="GF23" i="2"/>
  <c r="GG23" i="2"/>
  <c r="GH23" i="2"/>
  <c r="GJ23" i="2"/>
  <c r="GK23" i="2"/>
  <c r="GL23" i="2"/>
  <c r="GM23" i="2"/>
  <c r="GN23" i="2"/>
  <c r="GO23" i="2"/>
  <c r="GP23" i="2"/>
  <c r="GQ23" i="2"/>
  <c r="GR23" i="2"/>
  <c r="GS23" i="2"/>
  <c r="GT23" i="2"/>
  <c r="GU23" i="2"/>
  <c r="GV23" i="2"/>
  <c r="GW23" i="2"/>
  <c r="GX23" i="2"/>
  <c r="GY23" i="2"/>
  <c r="GZ23" i="2"/>
  <c r="HA23" i="2"/>
  <c r="FX24" i="2"/>
  <c r="FY24" i="2"/>
  <c r="FZ24" i="2"/>
  <c r="GA24" i="2"/>
  <c r="GB24" i="2"/>
  <c r="GC24" i="2"/>
  <c r="GD24" i="2"/>
  <c r="GE24" i="2"/>
  <c r="GF24" i="2"/>
  <c r="GG24" i="2"/>
  <c r="GH24" i="2"/>
  <c r="GI24" i="2"/>
  <c r="GJ24" i="2"/>
  <c r="GK24" i="2"/>
  <c r="GL24" i="2"/>
  <c r="GM24" i="2"/>
  <c r="GN24" i="2"/>
  <c r="GO24" i="2"/>
  <c r="GP24" i="2"/>
  <c r="GQ24" i="2"/>
  <c r="GR24" i="2"/>
  <c r="GS24" i="2"/>
  <c r="GT24" i="2"/>
  <c r="GU24" i="2"/>
  <c r="GV24" i="2"/>
  <c r="GW24" i="2"/>
  <c r="GX24" i="2"/>
  <c r="GY24" i="2"/>
  <c r="GZ24" i="2"/>
  <c r="HA24" i="2"/>
  <c r="FX25" i="2"/>
  <c r="FY25" i="2"/>
  <c r="FZ25" i="2"/>
  <c r="GA25" i="2"/>
  <c r="GB25" i="2"/>
  <c r="GC25" i="2"/>
  <c r="GD25" i="2"/>
  <c r="GF25" i="2"/>
  <c r="GG25" i="2"/>
  <c r="GH25" i="2"/>
  <c r="GI25" i="2"/>
  <c r="GJ25" i="2"/>
  <c r="GK25" i="2"/>
  <c r="GM25" i="2"/>
  <c r="GN25" i="2"/>
  <c r="GP25" i="2"/>
  <c r="GQ25" i="2"/>
  <c r="GR25" i="2"/>
  <c r="GS25" i="2"/>
  <c r="GT25" i="2"/>
  <c r="GU25" i="2"/>
  <c r="GV25" i="2"/>
  <c r="GW25" i="2"/>
  <c r="GY25" i="2"/>
  <c r="GZ25" i="2"/>
  <c r="HA25" i="2"/>
  <c r="FX29" i="2"/>
  <c r="FY29" i="2"/>
  <c r="FZ29" i="2"/>
  <c r="GA29" i="2"/>
  <c r="GB29" i="2"/>
  <c r="GC29" i="2"/>
  <c r="GD29" i="2"/>
  <c r="GE29" i="2"/>
  <c r="GF29" i="2"/>
  <c r="GG29" i="2"/>
  <c r="GH29" i="2"/>
  <c r="GI29" i="2"/>
  <c r="GJ29" i="2"/>
  <c r="GK29" i="2"/>
  <c r="GL29" i="2"/>
  <c r="GM29" i="2"/>
  <c r="GN29" i="2"/>
  <c r="GO29" i="2"/>
  <c r="GP29" i="2"/>
  <c r="GQ29" i="2"/>
  <c r="GR29" i="2"/>
  <c r="GS29" i="2"/>
  <c r="GT29" i="2"/>
  <c r="GU29" i="2"/>
  <c r="GV29" i="2"/>
  <c r="GW29" i="2"/>
  <c r="GX29" i="2"/>
  <c r="GY29" i="2"/>
  <c r="GZ29" i="2"/>
  <c r="HA29" i="2"/>
  <c r="FX30" i="2"/>
  <c r="FY30" i="2"/>
  <c r="FZ30" i="2"/>
  <c r="GA30" i="2"/>
  <c r="GB30" i="2"/>
  <c r="GC30" i="2"/>
  <c r="GD30" i="2"/>
  <c r="GE30" i="2"/>
  <c r="GF30" i="2"/>
  <c r="GG30" i="2"/>
  <c r="GI30" i="2"/>
  <c r="GJ30" i="2"/>
  <c r="GK30" i="2"/>
  <c r="GL30" i="2"/>
  <c r="GM30" i="2"/>
  <c r="GN30" i="2"/>
  <c r="GO30" i="2"/>
  <c r="GP30" i="2"/>
  <c r="GQ30" i="2"/>
  <c r="GR30" i="2"/>
  <c r="GS30" i="2"/>
  <c r="GT30" i="2"/>
  <c r="GU30" i="2"/>
  <c r="GV30" i="2"/>
  <c r="GW30" i="2"/>
  <c r="GX30" i="2"/>
  <c r="GY30" i="2"/>
  <c r="GZ30" i="2"/>
  <c r="HA30" i="2"/>
  <c r="FX31" i="2"/>
  <c r="FY31" i="2"/>
  <c r="FZ31" i="2"/>
  <c r="GB31" i="2"/>
  <c r="GC31" i="2"/>
  <c r="GD31" i="2"/>
  <c r="GE31" i="2"/>
  <c r="GF31" i="2"/>
  <c r="GG31" i="2"/>
  <c r="GH31" i="2"/>
  <c r="GI31" i="2"/>
  <c r="GJ31" i="2"/>
  <c r="GK31" i="2"/>
  <c r="GL31" i="2"/>
  <c r="GM31" i="2"/>
  <c r="GN31" i="2"/>
  <c r="GO31" i="2"/>
  <c r="GP31" i="2"/>
  <c r="GQ31" i="2"/>
  <c r="GR31" i="2"/>
  <c r="GS31" i="2"/>
  <c r="GT31" i="2"/>
  <c r="GU31" i="2"/>
  <c r="GV31" i="2"/>
  <c r="GW31" i="2"/>
  <c r="GX31" i="2"/>
  <c r="GY31" i="2"/>
  <c r="GZ31" i="2"/>
  <c r="HA31" i="2"/>
  <c r="FX32" i="2"/>
  <c r="FY32" i="2"/>
  <c r="FZ32" i="2"/>
  <c r="GA32" i="2"/>
  <c r="GB32" i="2"/>
  <c r="GC32" i="2"/>
  <c r="GD32" i="2"/>
  <c r="GE32" i="2"/>
  <c r="GF32" i="2"/>
  <c r="GG32" i="2"/>
  <c r="GH32" i="2"/>
  <c r="GI32" i="2"/>
  <c r="GJ32" i="2"/>
  <c r="GK32" i="2"/>
  <c r="GL32" i="2"/>
  <c r="GM32" i="2"/>
  <c r="GN32" i="2"/>
  <c r="GO32" i="2"/>
  <c r="GQ32" i="2"/>
  <c r="GR32" i="2"/>
  <c r="GS32" i="2"/>
  <c r="GT32" i="2"/>
  <c r="GU32" i="2"/>
  <c r="GV32" i="2"/>
  <c r="GW32" i="2"/>
  <c r="GX32" i="2"/>
  <c r="GY32" i="2"/>
  <c r="GZ32" i="2"/>
  <c r="HA32" i="2"/>
  <c r="FX33" i="2"/>
  <c r="FY33" i="2"/>
  <c r="FZ33" i="2"/>
  <c r="GA33" i="2"/>
  <c r="GB33" i="2"/>
  <c r="GC33" i="2"/>
  <c r="GD33" i="2"/>
  <c r="GE33" i="2"/>
  <c r="GF33" i="2"/>
  <c r="GG33" i="2"/>
  <c r="GH33" i="2"/>
  <c r="GJ33" i="2"/>
  <c r="GK33" i="2"/>
  <c r="GL33" i="2"/>
  <c r="GM33" i="2"/>
  <c r="GN33" i="2"/>
  <c r="GO33" i="2"/>
  <c r="GP33" i="2"/>
  <c r="GQ33" i="2"/>
  <c r="GR33" i="2"/>
  <c r="GS33" i="2"/>
  <c r="GT33" i="2"/>
  <c r="GU33" i="2"/>
  <c r="GV33" i="2"/>
  <c r="GW33" i="2"/>
  <c r="GX33" i="2"/>
  <c r="GY33" i="2"/>
  <c r="GZ33" i="2"/>
  <c r="HA33" i="2"/>
  <c r="FX34" i="2"/>
  <c r="FY34" i="2"/>
  <c r="FZ34" i="2"/>
  <c r="GA34" i="2"/>
  <c r="GB34" i="2"/>
  <c r="GC34" i="2"/>
  <c r="GD34" i="2"/>
  <c r="GE34" i="2"/>
  <c r="GF34" i="2"/>
  <c r="GG34" i="2"/>
  <c r="GH34" i="2"/>
  <c r="GI34" i="2"/>
  <c r="GJ34" i="2"/>
  <c r="GK34" i="2"/>
  <c r="GL34" i="2"/>
  <c r="GM34" i="2"/>
  <c r="GN34" i="2"/>
  <c r="GO34" i="2"/>
  <c r="GP34" i="2"/>
  <c r="GQ34" i="2"/>
  <c r="GR34" i="2"/>
  <c r="GS34" i="2"/>
  <c r="GT34" i="2"/>
  <c r="GU34" i="2"/>
  <c r="GV34" i="2"/>
  <c r="GW34" i="2"/>
  <c r="GX34" i="2"/>
  <c r="GY34" i="2"/>
  <c r="GZ34" i="2"/>
  <c r="HA34" i="2"/>
  <c r="FX35" i="2"/>
  <c r="FY35" i="2"/>
  <c r="FZ35" i="2"/>
  <c r="GA35" i="2"/>
  <c r="GB35" i="2"/>
  <c r="GC35" i="2"/>
  <c r="GD35" i="2"/>
  <c r="GE35" i="2"/>
  <c r="GF35" i="2"/>
  <c r="GG35" i="2"/>
  <c r="GH35" i="2"/>
  <c r="GI35" i="2"/>
  <c r="GJ35" i="2"/>
  <c r="GK35" i="2"/>
  <c r="GL35" i="2"/>
  <c r="GM35" i="2"/>
  <c r="GN35" i="2"/>
  <c r="GO35" i="2"/>
  <c r="GP35" i="2"/>
  <c r="GR35" i="2"/>
  <c r="GS35" i="2"/>
  <c r="GT35" i="2"/>
  <c r="GU35" i="2"/>
  <c r="GV35" i="2"/>
  <c r="GW35" i="2"/>
  <c r="GX35" i="2"/>
  <c r="GY35" i="2"/>
  <c r="GZ35" i="2"/>
  <c r="HA35" i="2"/>
  <c r="FX36" i="2"/>
  <c r="FY36" i="2"/>
  <c r="FZ36" i="2"/>
  <c r="GA36" i="2"/>
  <c r="GB36" i="2"/>
  <c r="GC36" i="2"/>
  <c r="GD36" i="2"/>
  <c r="GE36" i="2"/>
  <c r="GF36" i="2"/>
  <c r="GG36" i="2"/>
  <c r="GH36" i="2"/>
  <c r="GI36" i="2"/>
  <c r="GJ36" i="2"/>
  <c r="GK36" i="2"/>
  <c r="GL36" i="2"/>
  <c r="GM36" i="2"/>
  <c r="GN36" i="2"/>
  <c r="GO36" i="2"/>
  <c r="GP36" i="2"/>
  <c r="GQ36" i="2"/>
  <c r="GR36" i="2"/>
  <c r="GS36" i="2"/>
  <c r="GT36" i="2"/>
  <c r="GU36" i="2"/>
  <c r="GV36" i="2"/>
  <c r="GW36" i="2"/>
  <c r="GX36" i="2"/>
  <c r="GY36" i="2"/>
  <c r="GZ36" i="2"/>
  <c r="HA36" i="2"/>
  <c r="FX37" i="2"/>
  <c r="FY37" i="2"/>
  <c r="FZ37" i="2"/>
  <c r="GA37" i="2"/>
  <c r="GB37" i="2"/>
  <c r="GC37" i="2"/>
  <c r="GD37" i="2"/>
  <c r="GE37" i="2"/>
  <c r="GF37" i="2"/>
  <c r="GG37" i="2"/>
  <c r="GH37" i="2"/>
  <c r="GI37" i="2"/>
  <c r="GK37" i="2"/>
  <c r="GL37" i="2"/>
  <c r="GM37" i="2"/>
  <c r="GN37" i="2"/>
  <c r="GO37" i="2"/>
  <c r="GP37" i="2"/>
  <c r="GQ37" i="2"/>
  <c r="GR37" i="2"/>
  <c r="GS37" i="2"/>
  <c r="GT37" i="2"/>
  <c r="GU37" i="2"/>
  <c r="GV37" i="2"/>
  <c r="GW37" i="2"/>
  <c r="GX37" i="2"/>
  <c r="GY37" i="2"/>
  <c r="GZ37" i="2"/>
  <c r="HA37" i="2"/>
  <c r="FX38" i="2"/>
  <c r="FY38" i="2"/>
  <c r="FZ38" i="2"/>
  <c r="GA38" i="2"/>
  <c r="GB38" i="2"/>
  <c r="GC38" i="2"/>
  <c r="GD38" i="2"/>
  <c r="GE38" i="2"/>
  <c r="GF38" i="2"/>
  <c r="GG38" i="2"/>
  <c r="GH38" i="2"/>
  <c r="GI38" i="2"/>
  <c r="GJ38" i="2"/>
  <c r="GK38" i="2"/>
  <c r="GL38" i="2"/>
  <c r="GM38" i="2"/>
  <c r="GN38" i="2"/>
  <c r="GO38" i="2"/>
  <c r="GP38" i="2"/>
  <c r="GQ38" i="2"/>
  <c r="GR38" i="2"/>
  <c r="GS38" i="2"/>
  <c r="GT38" i="2"/>
  <c r="GU38" i="2"/>
  <c r="GV38" i="2"/>
  <c r="GW38" i="2"/>
  <c r="GX38" i="2"/>
  <c r="GY38" i="2"/>
  <c r="GZ38" i="2"/>
  <c r="HA38" i="2"/>
  <c r="FX39" i="2"/>
  <c r="FY39" i="2"/>
  <c r="FZ39" i="2"/>
  <c r="GA39" i="2"/>
  <c r="GB39" i="2"/>
  <c r="GC39" i="2"/>
  <c r="GD39" i="2"/>
  <c r="GE39" i="2"/>
  <c r="GF39" i="2"/>
  <c r="GG39" i="2"/>
  <c r="GH39" i="2"/>
  <c r="GI39" i="2"/>
  <c r="GJ39" i="2"/>
  <c r="GK39" i="2"/>
  <c r="GL39" i="2"/>
  <c r="GM39" i="2"/>
  <c r="GN39" i="2"/>
  <c r="GO39" i="2"/>
  <c r="GP39" i="2"/>
  <c r="GQ39" i="2"/>
  <c r="GS39" i="2"/>
  <c r="GT39" i="2"/>
  <c r="GU39" i="2"/>
  <c r="GV39" i="2"/>
  <c r="GW39" i="2"/>
  <c r="GX39" i="2"/>
  <c r="GY39" i="2"/>
  <c r="GZ39" i="2"/>
  <c r="HA39" i="2"/>
  <c r="FX40" i="2"/>
  <c r="FY40" i="2"/>
  <c r="FZ40" i="2"/>
  <c r="GA40" i="2"/>
  <c r="GB40" i="2"/>
  <c r="GC40" i="2"/>
  <c r="GD40" i="2"/>
  <c r="GE40" i="2"/>
  <c r="GF40" i="2"/>
  <c r="GG40" i="2"/>
  <c r="GH40" i="2"/>
  <c r="GI40" i="2"/>
  <c r="GJ40" i="2"/>
  <c r="GL40" i="2"/>
  <c r="GM40" i="2"/>
  <c r="GN40" i="2"/>
  <c r="GO40" i="2"/>
  <c r="GP40" i="2"/>
  <c r="GQ40" i="2"/>
  <c r="GR40" i="2"/>
  <c r="GS40" i="2"/>
  <c r="GT40" i="2"/>
  <c r="GU40" i="2"/>
  <c r="GV40" i="2"/>
  <c r="GW40" i="2"/>
  <c r="GX40" i="2"/>
  <c r="GY40" i="2"/>
  <c r="GZ40" i="2"/>
  <c r="HA40" i="2"/>
  <c r="FX41" i="2"/>
  <c r="FY41" i="2"/>
  <c r="FZ41" i="2"/>
  <c r="GA41" i="2"/>
  <c r="GB41" i="2"/>
  <c r="GC41" i="2"/>
  <c r="GD41" i="2"/>
  <c r="GE41" i="2"/>
  <c r="GF41" i="2"/>
  <c r="GG41" i="2"/>
  <c r="GH41" i="2"/>
  <c r="GI41" i="2"/>
  <c r="GJ41" i="2"/>
  <c r="GK41" i="2"/>
  <c r="GL41" i="2"/>
  <c r="GM41" i="2"/>
  <c r="GN41" i="2"/>
  <c r="GO41" i="2"/>
  <c r="GP41" i="2"/>
  <c r="GQ41" i="2"/>
  <c r="GR41" i="2"/>
  <c r="GS41" i="2"/>
  <c r="GT41" i="2"/>
  <c r="GU41" i="2"/>
  <c r="GV41" i="2"/>
  <c r="GW41" i="2"/>
  <c r="GX41" i="2"/>
  <c r="GY41" i="2"/>
  <c r="HA41" i="2"/>
  <c r="FY42" i="2"/>
  <c r="FZ42" i="2"/>
  <c r="GA42" i="2"/>
  <c r="GB42" i="2"/>
  <c r="GC42" i="2"/>
  <c r="GD42" i="2"/>
  <c r="GE42" i="2"/>
  <c r="GF42" i="2"/>
  <c r="GG42" i="2"/>
  <c r="GH42" i="2"/>
  <c r="GI42" i="2"/>
  <c r="GJ42" i="2"/>
  <c r="GK42" i="2"/>
  <c r="GL42" i="2"/>
  <c r="GM42" i="2"/>
  <c r="GN42" i="2"/>
  <c r="GO42" i="2"/>
  <c r="GP42" i="2"/>
  <c r="GQ42" i="2"/>
  <c r="GR42" i="2"/>
  <c r="GT42" i="2"/>
  <c r="GU42" i="2"/>
  <c r="GV42" i="2"/>
  <c r="GW42" i="2"/>
  <c r="GX42" i="2"/>
  <c r="GY42" i="2"/>
  <c r="GZ42" i="2"/>
  <c r="HA42" i="2"/>
  <c r="FX43" i="2"/>
  <c r="FY43" i="2"/>
  <c r="FZ43" i="2"/>
  <c r="GA43" i="2"/>
  <c r="GB43" i="2"/>
  <c r="GC43" i="2"/>
  <c r="GD43" i="2"/>
  <c r="GE43" i="2"/>
  <c r="GF43" i="2"/>
  <c r="GG43" i="2"/>
  <c r="GH43" i="2"/>
  <c r="GI43" i="2"/>
  <c r="GJ43" i="2"/>
  <c r="GK43" i="2"/>
  <c r="GL43" i="2"/>
  <c r="GM43" i="2"/>
  <c r="GN43" i="2"/>
  <c r="GO43" i="2"/>
  <c r="GP43" i="2"/>
  <c r="GQ43" i="2"/>
  <c r="GR43" i="2"/>
  <c r="GS43" i="2"/>
  <c r="GT43" i="2"/>
  <c r="GU43" i="2"/>
  <c r="GV43" i="2"/>
  <c r="GW43" i="2"/>
  <c r="GX43" i="2"/>
  <c r="GY43" i="2"/>
  <c r="GZ43" i="2"/>
  <c r="HA43" i="2"/>
  <c r="FX44" i="2"/>
  <c r="FY44" i="2"/>
  <c r="FZ44" i="2"/>
  <c r="GA44" i="2"/>
  <c r="GB44" i="2"/>
  <c r="GC44" i="2"/>
  <c r="GD44" i="2"/>
  <c r="GE44" i="2"/>
  <c r="GG44" i="2"/>
  <c r="GH44" i="2"/>
  <c r="GI44" i="2"/>
  <c r="GJ44" i="2"/>
  <c r="GK44" i="2"/>
  <c r="GL44" i="2"/>
  <c r="GM44" i="2"/>
  <c r="GN44" i="2"/>
  <c r="GO44" i="2"/>
  <c r="GP44" i="2"/>
  <c r="GQ44" i="2"/>
  <c r="GR44" i="2"/>
  <c r="GS44" i="2"/>
  <c r="GT44" i="2"/>
  <c r="GU44" i="2"/>
  <c r="GV44" i="2"/>
  <c r="GW44" i="2"/>
  <c r="GX44" i="2"/>
  <c r="GY44" i="2"/>
  <c r="GZ44" i="2"/>
  <c r="FX45" i="2"/>
  <c r="FZ45" i="2"/>
  <c r="GA45" i="2"/>
  <c r="GB45" i="2"/>
  <c r="GC45" i="2"/>
  <c r="GD45" i="2"/>
  <c r="GE45" i="2"/>
  <c r="GF45" i="2"/>
  <c r="GG45" i="2"/>
  <c r="GH45" i="2"/>
  <c r="GI45" i="2"/>
  <c r="GJ45" i="2"/>
  <c r="GK45" i="2"/>
  <c r="GL45" i="2"/>
  <c r="GM45" i="2"/>
  <c r="GN45" i="2"/>
  <c r="GO45" i="2"/>
  <c r="GP45" i="2"/>
  <c r="GQ45" i="2"/>
  <c r="GR45" i="2"/>
  <c r="GS45" i="2"/>
  <c r="GT45" i="2"/>
  <c r="GU45" i="2"/>
  <c r="GV45" i="2"/>
  <c r="GW45" i="2"/>
  <c r="GX45" i="2"/>
  <c r="GY45" i="2"/>
  <c r="GZ45" i="2"/>
  <c r="HA45" i="2"/>
  <c r="FX46" i="2"/>
  <c r="FY46" i="2"/>
  <c r="FZ46" i="2"/>
  <c r="GA46" i="2"/>
  <c r="GB46" i="2"/>
  <c r="GC46" i="2"/>
  <c r="GD46" i="2"/>
  <c r="GE46" i="2"/>
  <c r="GF46" i="2"/>
  <c r="GG46" i="2"/>
  <c r="GH46" i="2"/>
  <c r="GI46" i="2"/>
  <c r="GJ46" i="2"/>
  <c r="GK46" i="2"/>
  <c r="GL46" i="2"/>
  <c r="GM46" i="2"/>
  <c r="GN46" i="2"/>
  <c r="GO46" i="2"/>
  <c r="GP46" i="2"/>
  <c r="GQ46" i="2"/>
  <c r="GR46" i="2"/>
  <c r="GS46" i="2"/>
  <c r="GU46" i="2"/>
  <c r="GV46" i="2"/>
  <c r="GW46" i="2"/>
  <c r="GX46" i="2"/>
  <c r="GY46" i="2"/>
  <c r="GZ46" i="2"/>
  <c r="HA46" i="2"/>
  <c r="FX47" i="2"/>
  <c r="FY47" i="2"/>
  <c r="FZ47" i="2"/>
  <c r="GA47" i="2"/>
  <c r="GB47" i="2"/>
  <c r="GC47" i="2"/>
  <c r="GD47" i="2"/>
  <c r="GE47" i="2"/>
  <c r="GF47" i="2"/>
  <c r="GH47" i="2"/>
  <c r="GI47" i="2"/>
  <c r="GJ47" i="2"/>
  <c r="GK47" i="2"/>
  <c r="GL47" i="2"/>
  <c r="GM47" i="2"/>
  <c r="GN47" i="2"/>
  <c r="GO47" i="2"/>
  <c r="GP47" i="2"/>
  <c r="GQ47" i="2"/>
  <c r="GR47" i="2"/>
  <c r="GS47" i="2"/>
  <c r="GT47" i="2"/>
  <c r="GU47" i="2"/>
  <c r="GV47" i="2"/>
  <c r="GW47" i="2"/>
  <c r="GX47" i="2"/>
  <c r="GY47" i="2"/>
  <c r="GZ47" i="2"/>
  <c r="HA47" i="2"/>
  <c r="FX48" i="2"/>
  <c r="FY48" i="2"/>
  <c r="FZ48" i="2"/>
  <c r="GA48" i="2"/>
  <c r="GB48" i="2"/>
  <c r="GC48" i="2"/>
  <c r="GD48" i="2"/>
  <c r="GE48" i="2"/>
  <c r="GF48" i="2"/>
  <c r="GG48" i="2"/>
  <c r="GI48" i="2"/>
  <c r="GJ48" i="2"/>
  <c r="GK48" i="2"/>
  <c r="GL48" i="2"/>
  <c r="GM48" i="2"/>
  <c r="GN48" i="2"/>
  <c r="GO48" i="2"/>
  <c r="GP48" i="2"/>
  <c r="GQ48" i="2"/>
  <c r="GR48" i="2"/>
  <c r="GS48" i="2"/>
  <c r="GT48" i="2"/>
  <c r="GU48" i="2"/>
  <c r="GV48" i="2"/>
  <c r="GW48" i="2"/>
  <c r="GX48" i="2"/>
  <c r="GY48" i="2"/>
  <c r="GZ48" i="2"/>
  <c r="HA48" i="2"/>
  <c r="FX49" i="2"/>
  <c r="FY49" i="2"/>
  <c r="GA49" i="2"/>
  <c r="GB49" i="2"/>
  <c r="GC49" i="2"/>
  <c r="GD49" i="2"/>
  <c r="GE49" i="2"/>
  <c r="GF49" i="2"/>
  <c r="GG49" i="2"/>
  <c r="GH49" i="2"/>
  <c r="GI49" i="2"/>
  <c r="GJ49" i="2"/>
  <c r="GK49" i="2"/>
  <c r="GL49" i="2"/>
  <c r="GM49" i="2"/>
  <c r="GN49" i="2"/>
  <c r="GO49" i="2"/>
  <c r="GP49" i="2"/>
  <c r="GQ49" i="2"/>
  <c r="GR49" i="2"/>
  <c r="GS49" i="2"/>
  <c r="GT49" i="2"/>
  <c r="GV49" i="2"/>
  <c r="GW49" i="2"/>
  <c r="GX49" i="2"/>
  <c r="GY49" i="2"/>
  <c r="GZ49" i="2"/>
  <c r="HA49" i="2"/>
  <c r="FX50" i="2"/>
  <c r="FY50" i="2"/>
  <c r="FZ50" i="2"/>
  <c r="GA50" i="2"/>
  <c r="GC50" i="2"/>
  <c r="GD50" i="2"/>
  <c r="GE50" i="2"/>
  <c r="GF50" i="2"/>
  <c r="GG50" i="2"/>
  <c r="GH50" i="2"/>
  <c r="GI50" i="2"/>
  <c r="GJ50" i="2"/>
  <c r="GK50" i="2"/>
  <c r="GM50" i="2"/>
  <c r="GN50" i="2"/>
  <c r="GO50" i="2"/>
  <c r="GP50" i="2"/>
  <c r="GQ50" i="2"/>
  <c r="GR50" i="2"/>
  <c r="GS50" i="2"/>
  <c r="GT50" i="2"/>
  <c r="GU50" i="2"/>
  <c r="GW50" i="2"/>
  <c r="GX50" i="2"/>
  <c r="GY50" i="2"/>
  <c r="GZ50" i="2"/>
  <c r="HA50" i="2"/>
  <c r="HH29" i="2"/>
  <c r="HI29" i="2"/>
  <c r="HJ29" i="2"/>
  <c r="HK29" i="2"/>
  <c r="HL29" i="2"/>
  <c r="HM29" i="2"/>
  <c r="HN29" i="2"/>
  <c r="HO29" i="2"/>
  <c r="HP29" i="2"/>
  <c r="HQ29" i="2"/>
  <c r="HR29" i="2"/>
  <c r="HS29" i="2"/>
  <c r="HT29" i="2"/>
  <c r="HU29" i="2"/>
  <c r="HV29" i="2"/>
  <c r="HW29" i="2"/>
  <c r="HX29" i="2"/>
  <c r="HY29" i="2"/>
  <c r="HZ29" i="2"/>
  <c r="IA29" i="2"/>
  <c r="IB29" i="2"/>
  <c r="IC29" i="2"/>
  <c r="ID29" i="2"/>
  <c r="IE29" i="2"/>
  <c r="IF29" i="2"/>
  <c r="IG29" i="2"/>
  <c r="IH29" i="2"/>
  <c r="II29" i="2"/>
  <c r="IJ29" i="2"/>
  <c r="IK29" i="2"/>
  <c r="HH30" i="2"/>
  <c r="HI30" i="2"/>
  <c r="HJ30" i="2"/>
  <c r="HK30" i="2"/>
  <c r="HL30" i="2"/>
  <c r="HM30" i="2"/>
  <c r="HN30" i="2"/>
  <c r="HO30" i="2"/>
  <c r="HP30" i="2"/>
  <c r="HQ30" i="2"/>
  <c r="HR30" i="2"/>
  <c r="HS30" i="2"/>
  <c r="HT30" i="2"/>
  <c r="HU30" i="2"/>
  <c r="HV30" i="2"/>
  <c r="HW30" i="2"/>
  <c r="HX30" i="2"/>
  <c r="HY30" i="2"/>
  <c r="HZ30" i="2"/>
  <c r="IB30" i="2"/>
  <c r="IC30" i="2"/>
  <c r="ID30" i="2"/>
  <c r="IE30" i="2"/>
  <c r="IF30" i="2"/>
  <c r="IG30" i="2"/>
  <c r="IH30" i="2"/>
  <c r="II30" i="2"/>
  <c r="IJ30" i="2"/>
  <c r="IK30" i="2"/>
  <c r="HH31" i="2"/>
  <c r="HI31" i="2"/>
  <c r="HJ31" i="2"/>
  <c r="HK31" i="2"/>
  <c r="HL31" i="2"/>
  <c r="HM31" i="2"/>
  <c r="HN31" i="2"/>
  <c r="HO31" i="2"/>
  <c r="HP31" i="2"/>
  <c r="HQ31" i="2"/>
  <c r="HR31" i="2"/>
  <c r="HS31" i="2"/>
  <c r="HU31" i="2"/>
  <c r="HV31" i="2"/>
  <c r="HW31" i="2"/>
  <c r="HX31" i="2"/>
  <c r="HY31" i="2"/>
  <c r="HZ31" i="2"/>
  <c r="IA31" i="2"/>
  <c r="IB31" i="2"/>
  <c r="IC31" i="2"/>
  <c r="ID31" i="2"/>
  <c r="IE31" i="2"/>
  <c r="IF31" i="2"/>
  <c r="IG31" i="2"/>
  <c r="IH31" i="2"/>
  <c r="II31" i="2"/>
  <c r="IJ31" i="2"/>
  <c r="IK31" i="2"/>
  <c r="HH32" i="2"/>
  <c r="HI32" i="2"/>
  <c r="HJ32" i="2"/>
  <c r="HK32" i="2"/>
  <c r="HL32" i="2"/>
  <c r="HM32" i="2"/>
  <c r="HN32" i="2"/>
  <c r="HO32" i="2"/>
  <c r="HP32" i="2"/>
  <c r="HQ32" i="2"/>
  <c r="HR32" i="2"/>
  <c r="HS32" i="2"/>
  <c r="HT32" i="2"/>
  <c r="HU32" i="2"/>
  <c r="HV32" i="2"/>
  <c r="HW32" i="2"/>
  <c r="HX32" i="2"/>
  <c r="HY32" i="2"/>
  <c r="HZ32" i="2"/>
  <c r="IA32" i="2"/>
  <c r="IB32" i="2"/>
  <c r="IC32" i="2"/>
  <c r="ID32" i="2"/>
  <c r="IE32" i="2"/>
  <c r="IF32" i="2"/>
  <c r="IG32" i="2"/>
  <c r="IH32" i="2"/>
  <c r="IJ32" i="2"/>
  <c r="IK32" i="2"/>
  <c r="HH33" i="2"/>
  <c r="HI33" i="2"/>
  <c r="HJ33" i="2"/>
  <c r="HK33" i="2"/>
  <c r="HL33" i="2"/>
  <c r="HM33" i="2"/>
  <c r="HN33" i="2"/>
  <c r="HO33" i="2"/>
  <c r="HP33" i="2"/>
  <c r="HQ33" i="2"/>
  <c r="HR33" i="2"/>
  <c r="HS33" i="2"/>
  <c r="HT33" i="2"/>
  <c r="HU33" i="2"/>
  <c r="HV33" i="2"/>
  <c r="HW33" i="2"/>
  <c r="HX33" i="2"/>
  <c r="HY33" i="2"/>
  <c r="HZ33" i="2"/>
  <c r="IA33" i="2"/>
  <c r="IB33" i="2"/>
  <c r="IC33" i="2"/>
  <c r="ID33" i="2"/>
  <c r="IE33" i="2"/>
  <c r="IF33" i="2"/>
  <c r="IG33" i="2"/>
  <c r="IH33" i="2"/>
  <c r="II33" i="2"/>
  <c r="IJ33" i="2"/>
  <c r="IK33" i="2"/>
  <c r="HH34" i="2"/>
  <c r="HI34" i="2"/>
  <c r="HJ34" i="2"/>
  <c r="HK34" i="2"/>
  <c r="HL34" i="2"/>
  <c r="HM34" i="2"/>
  <c r="HN34" i="2"/>
  <c r="HO34" i="2"/>
  <c r="HP34" i="2"/>
  <c r="HQ34" i="2"/>
  <c r="HR34" i="2"/>
  <c r="HS34" i="2"/>
  <c r="HT34" i="2"/>
  <c r="HU34" i="2"/>
  <c r="HV34" i="2"/>
  <c r="HW34" i="2"/>
  <c r="HX34" i="2"/>
  <c r="HY34" i="2"/>
  <c r="HZ34" i="2"/>
  <c r="IA34" i="2"/>
  <c r="IB34" i="2"/>
  <c r="IC34" i="2"/>
  <c r="ID34" i="2"/>
  <c r="IE34" i="2"/>
  <c r="IF34" i="2"/>
  <c r="IG34" i="2"/>
  <c r="IH34" i="2"/>
  <c r="II34" i="2"/>
  <c r="IJ34" i="2"/>
  <c r="IK34" i="2"/>
  <c r="HH35" i="2"/>
  <c r="HI35" i="2"/>
  <c r="HJ35" i="2"/>
  <c r="HK35" i="2"/>
  <c r="HL35" i="2"/>
  <c r="HM35" i="2"/>
  <c r="HN35" i="2"/>
  <c r="HP35" i="2"/>
  <c r="HQ35" i="2"/>
  <c r="HR35" i="2"/>
  <c r="HS35" i="2"/>
  <c r="HT35" i="2"/>
  <c r="HU35" i="2"/>
  <c r="HV35" i="2"/>
  <c r="HW35" i="2"/>
  <c r="HX35" i="2"/>
  <c r="HY35" i="2"/>
  <c r="HZ35" i="2"/>
  <c r="IA35" i="2"/>
  <c r="IB35" i="2"/>
  <c r="IC35" i="2"/>
  <c r="ID35" i="2"/>
  <c r="IE35" i="2"/>
  <c r="IF35" i="2"/>
  <c r="IG35" i="2"/>
  <c r="IH35" i="2"/>
  <c r="II35" i="2"/>
  <c r="IK35" i="2"/>
  <c r="HI36" i="2"/>
  <c r="HJ36" i="2"/>
  <c r="HK36" i="2"/>
  <c r="HL36" i="2"/>
  <c r="HM36" i="2"/>
  <c r="HN36" i="2"/>
  <c r="HO36" i="2"/>
  <c r="HP36" i="2"/>
  <c r="HQ36" i="2"/>
  <c r="HR36" i="2"/>
  <c r="HS36" i="2"/>
  <c r="HT36" i="2"/>
  <c r="HU36" i="2"/>
  <c r="HV36" i="2"/>
  <c r="HW36" i="2"/>
  <c r="HX36" i="2"/>
  <c r="HY36" i="2"/>
  <c r="HZ36" i="2"/>
  <c r="IA36" i="2"/>
  <c r="IB36" i="2"/>
  <c r="IC36" i="2"/>
  <c r="ID36" i="2"/>
  <c r="IE36" i="2"/>
  <c r="IF36" i="2"/>
  <c r="IG36" i="2"/>
  <c r="IH36" i="2"/>
  <c r="II36" i="2"/>
  <c r="IJ36" i="2"/>
  <c r="IK36" i="2"/>
  <c r="HH37" i="2"/>
  <c r="HI37" i="2"/>
  <c r="HJ37" i="2"/>
  <c r="HK37" i="2"/>
  <c r="HL37" i="2"/>
  <c r="HM37" i="2"/>
  <c r="HN37" i="2"/>
  <c r="HO37" i="2"/>
  <c r="HP37" i="2"/>
  <c r="HQ37" i="2"/>
  <c r="HR37" i="2"/>
  <c r="HS37" i="2"/>
  <c r="HT37" i="2"/>
  <c r="HU37" i="2"/>
  <c r="HV37" i="2"/>
  <c r="HW37" i="2"/>
  <c r="HX37" i="2"/>
  <c r="HY37" i="2"/>
  <c r="HZ37" i="2"/>
  <c r="IA37" i="2"/>
  <c r="IB37" i="2"/>
  <c r="IC37" i="2"/>
  <c r="ID37" i="2"/>
  <c r="IE37" i="2"/>
  <c r="IF37" i="2"/>
  <c r="IG37" i="2"/>
  <c r="IH37" i="2"/>
  <c r="II37" i="2"/>
  <c r="IJ37" i="2"/>
  <c r="IK37" i="2"/>
  <c r="HH38" i="2"/>
  <c r="HI38" i="2"/>
  <c r="HJ38" i="2"/>
  <c r="HK38" i="2"/>
  <c r="HL38" i="2"/>
  <c r="HM38" i="2"/>
  <c r="HN38" i="2"/>
  <c r="HO38" i="2"/>
  <c r="HQ38" i="2"/>
  <c r="HR38" i="2"/>
  <c r="HS38" i="2"/>
  <c r="HT38" i="2"/>
  <c r="HU38" i="2"/>
  <c r="HV38" i="2"/>
  <c r="HW38" i="2"/>
  <c r="HX38" i="2"/>
  <c r="HY38" i="2"/>
  <c r="HZ38" i="2"/>
  <c r="IA38" i="2"/>
  <c r="IB38" i="2"/>
  <c r="IC38" i="2"/>
  <c r="ID38" i="2"/>
  <c r="IE38" i="2"/>
  <c r="IF38" i="2"/>
  <c r="IG38" i="2"/>
  <c r="IH38" i="2"/>
  <c r="II38" i="2"/>
  <c r="IJ38" i="2"/>
  <c r="IK38" i="2"/>
  <c r="HH39" i="2"/>
  <c r="HI39" i="2"/>
  <c r="HJ39" i="2"/>
  <c r="HK39" i="2"/>
  <c r="HL39" i="2"/>
  <c r="HM39" i="2"/>
  <c r="HN39" i="2"/>
  <c r="HO39" i="2"/>
  <c r="HP39" i="2"/>
  <c r="HQ39" i="2"/>
  <c r="HR39" i="2"/>
  <c r="HS39" i="2"/>
  <c r="HT39" i="2"/>
  <c r="HU39" i="2"/>
  <c r="HV39" i="2"/>
  <c r="HW39" i="2"/>
  <c r="HX39" i="2"/>
  <c r="HY39" i="2"/>
  <c r="HZ39" i="2"/>
  <c r="IA39" i="2"/>
  <c r="IB39" i="2"/>
  <c r="IC39" i="2"/>
  <c r="ID39" i="2"/>
  <c r="IE39" i="2"/>
  <c r="IF39" i="2"/>
  <c r="IG39" i="2"/>
  <c r="IH39" i="2"/>
  <c r="II39" i="2"/>
  <c r="IJ39" i="2"/>
  <c r="HH40" i="2"/>
  <c r="HJ40" i="2"/>
  <c r="HK40" i="2"/>
  <c r="HL40" i="2"/>
  <c r="HM40" i="2"/>
  <c r="HN40" i="2"/>
  <c r="HO40" i="2"/>
  <c r="HP40" i="2"/>
  <c r="HQ40" i="2"/>
  <c r="HR40" i="2"/>
  <c r="HS40" i="2"/>
  <c r="HT40" i="2"/>
  <c r="HU40" i="2"/>
  <c r="HV40" i="2"/>
  <c r="HW40" i="2"/>
  <c r="HX40" i="2"/>
  <c r="HY40" i="2"/>
  <c r="HZ40" i="2"/>
  <c r="IA40" i="2"/>
  <c r="IB40" i="2"/>
  <c r="IC40" i="2"/>
  <c r="IE40" i="2"/>
  <c r="IF40" i="2"/>
  <c r="IG40" i="2"/>
  <c r="IH40" i="2"/>
  <c r="II40" i="2"/>
  <c r="IJ40" i="2"/>
  <c r="IK40" i="2"/>
  <c r="HH41" i="2"/>
  <c r="HI41" i="2"/>
  <c r="HJ41" i="2"/>
  <c r="HK41" i="2"/>
  <c r="HL41" i="2"/>
  <c r="HM41" i="2"/>
  <c r="HN41" i="2"/>
  <c r="HO41" i="2"/>
  <c r="HP41" i="2"/>
  <c r="HQ41" i="2"/>
  <c r="HR41" i="2"/>
  <c r="HS41" i="2"/>
  <c r="HT41" i="2"/>
  <c r="HU41" i="2"/>
  <c r="HV41" i="2"/>
  <c r="HW41" i="2"/>
  <c r="HX41" i="2"/>
  <c r="HY41" i="2"/>
  <c r="HZ41" i="2"/>
  <c r="IA41" i="2"/>
  <c r="IB41" i="2"/>
  <c r="IC41" i="2"/>
  <c r="ID41" i="2"/>
  <c r="IE41" i="2"/>
  <c r="IF41" i="2"/>
  <c r="IG41" i="2"/>
  <c r="IH41" i="2"/>
  <c r="II41" i="2"/>
  <c r="IJ41" i="2"/>
  <c r="IK41" i="2"/>
  <c r="HH42" i="2"/>
  <c r="HI42" i="2"/>
  <c r="HJ42" i="2"/>
  <c r="HK42" i="2"/>
  <c r="HL42" i="2"/>
  <c r="HM42" i="2"/>
  <c r="HN42" i="2"/>
  <c r="HO42" i="2"/>
  <c r="HP42" i="2"/>
  <c r="HR42" i="2"/>
  <c r="HS42" i="2"/>
  <c r="HT42" i="2"/>
  <c r="HU42" i="2"/>
  <c r="HV42" i="2"/>
  <c r="HW42" i="2"/>
  <c r="HX42" i="2"/>
  <c r="HY42" i="2"/>
  <c r="HZ42" i="2"/>
  <c r="IA42" i="2"/>
  <c r="IB42" i="2"/>
  <c r="IC42" i="2"/>
  <c r="ID42" i="2"/>
  <c r="IE42" i="2"/>
  <c r="IF42" i="2"/>
  <c r="IG42" i="2"/>
  <c r="IH42" i="2"/>
  <c r="II42" i="2"/>
  <c r="IJ42" i="2"/>
  <c r="IK42" i="2"/>
  <c r="HH43" i="2"/>
  <c r="HI43" i="2"/>
  <c r="HK43" i="2"/>
  <c r="HL43" i="2"/>
  <c r="HM43" i="2"/>
  <c r="HN43" i="2"/>
  <c r="HO43" i="2"/>
  <c r="HP43" i="2"/>
  <c r="HQ43" i="2"/>
  <c r="HR43" i="2"/>
  <c r="HS43" i="2"/>
  <c r="HT43" i="2"/>
  <c r="HU43" i="2"/>
  <c r="HV43" i="2"/>
  <c r="HW43" i="2"/>
  <c r="HX43" i="2"/>
  <c r="HY43" i="2"/>
  <c r="HZ43" i="2"/>
  <c r="IA43" i="2"/>
  <c r="IB43" i="2"/>
  <c r="IC43" i="2"/>
  <c r="ID43" i="2"/>
  <c r="IE43" i="2"/>
  <c r="IF43" i="2"/>
  <c r="IG43" i="2"/>
  <c r="IH43" i="2"/>
  <c r="II43" i="2"/>
  <c r="IJ43" i="2"/>
  <c r="IK43" i="2"/>
  <c r="HH44" i="2"/>
  <c r="HI44" i="2"/>
  <c r="HJ44" i="2"/>
  <c r="HK44" i="2"/>
  <c r="HL44" i="2"/>
  <c r="HM44" i="2"/>
  <c r="HN44" i="2"/>
  <c r="HO44" i="2"/>
  <c r="HP44" i="2"/>
  <c r="HQ44" i="2"/>
  <c r="HR44" i="2"/>
  <c r="HS44" i="2"/>
  <c r="HT44" i="2"/>
  <c r="HU44" i="2"/>
  <c r="HV44" i="2"/>
  <c r="HW44" i="2"/>
  <c r="HX44" i="2"/>
  <c r="HZ44" i="2"/>
  <c r="IA44" i="2"/>
  <c r="IB44" i="2"/>
  <c r="IC44" i="2"/>
  <c r="ID44" i="2"/>
  <c r="IE44" i="2"/>
  <c r="IF44" i="2"/>
  <c r="IG44" i="2"/>
  <c r="IH44" i="2"/>
  <c r="II44" i="2"/>
  <c r="IJ44" i="2"/>
  <c r="IK44" i="2"/>
  <c r="HH45" i="2"/>
  <c r="HI45" i="2"/>
  <c r="HJ45" i="2"/>
  <c r="HK45" i="2"/>
  <c r="HL45" i="2"/>
  <c r="HM45" i="2"/>
  <c r="HN45" i="2"/>
  <c r="HO45" i="2"/>
  <c r="HP45" i="2"/>
  <c r="HQ45" i="2"/>
  <c r="HS45" i="2"/>
  <c r="HT45" i="2"/>
  <c r="HU45" i="2"/>
  <c r="HV45" i="2"/>
  <c r="HW45" i="2"/>
  <c r="HX45" i="2"/>
  <c r="HY45" i="2"/>
  <c r="HZ45" i="2"/>
  <c r="IA45" i="2"/>
  <c r="IB45" i="2"/>
  <c r="IC45" i="2"/>
  <c r="ID45" i="2"/>
  <c r="IE45" i="2"/>
  <c r="IF45" i="2"/>
  <c r="IG45" i="2"/>
  <c r="IH45" i="2"/>
  <c r="II45" i="2"/>
  <c r="IJ45" i="2"/>
  <c r="IK45" i="2"/>
  <c r="HH46" i="2"/>
  <c r="HI46" i="2"/>
  <c r="HJ46" i="2"/>
  <c r="HK46" i="2"/>
  <c r="HL46" i="2"/>
  <c r="HM46" i="2"/>
  <c r="HN46" i="2"/>
  <c r="HO46" i="2"/>
  <c r="HP46" i="2"/>
  <c r="HQ46" i="2"/>
  <c r="HR46" i="2"/>
  <c r="HS46" i="2"/>
  <c r="HT46" i="2"/>
  <c r="HU46" i="2"/>
  <c r="HV46" i="2"/>
  <c r="HW46" i="2"/>
  <c r="HX46" i="2"/>
  <c r="HY46" i="2"/>
  <c r="HZ46" i="2"/>
  <c r="IA46" i="2"/>
  <c r="IB46" i="2"/>
  <c r="IC46" i="2"/>
  <c r="ID46" i="2"/>
  <c r="IE46" i="2"/>
  <c r="IF46" i="2"/>
  <c r="IG46" i="2"/>
  <c r="IH46" i="2"/>
  <c r="II46" i="2"/>
  <c r="IJ46" i="2"/>
  <c r="IK46" i="2"/>
  <c r="HH47" i="2"/>
  <c r="HI47" i="2"/>
  <c r="HJ47" i="2"/>
  <c r="HK47" i="2"/>
  <c r="HL47" i="2"/>
  <c r="HM47" i="2"/>
  <c r="HN47" i="2"/>
  <c r="HO47" i="2"/>
  <c r="HP47" i="2"/>
  <c r="HQ47" i="2"/>
  <c r="HR47" i="2"/>
  <c r="HS47" i="2"/>
  <c r="HT47" i="2"/>
  <c r="HU47" i="2"/>
  <c r="HV47" i="2"/>
  <c r="HW47" i="2"/>
  <c r="HX47" i="2"/>
  <c r="HY47" i="2"/>
  <c r="IA47" i="2"/>
  <c r="IB47" i="2"/>
  <c r="IC47" i="2"/>
  <c r="ID47" i="2"/>
  <c r="IE47" i="2"/>
  <c r="IF47" i="2"/>
  <c r="IG47" i="2"/>
  <c r="IH47" i="2"/>
  <c r="II47" i="2"/>
  <c r="IJ47" i="2"/>
  <c r="IK47" i="2"/>
  <c r="HH48" i="2"/>
  <c r="HI48" i="2"/>
  <c r="HJ48" i="2"/>
  <c r="HK48" i="2"/>
  <c r="HL48" i="2"/>
  <c r="HM48" i="2"/>
  <c r="HN48" i="2"/>
  <c r="HO48" i="2"/>
  <c r="HP48" i="2"/>
  <c r="HQ48" i="2"/>
  <c r="HR48" i="2"/>
  <c r="HS48" i="2"/>
  <c r="HT48" i="2"/>
  <c r="HU48" i="2"/>
  <c r="HV48" i="2"/>
  <c r="HW48" i="2"/>
  <c r="HX48" i="2"/>
  <c r="HY48" i="2"/>
  <c r="HZ48" i="2"/>
  <c r="IA48" i="2"/>
  <c r="IB48" i="2"/>
  <c r="IC48" i="2"/>
  <c r="ID48" i="2"/>
  <c r="IE48" i="2"/>
  <c r="IF48" i="2"/>
  <c r="IG48" i="2"/>
  <c r="IH48" i="2"/>
  <c r="II48" i="2"/>
  <c r="IJ48" i="2"/>
  <c r="IK48" i="2"/>
  <c r="HH49" i="2"/>
  <c r="HI49" i="2"/>
  <c r="HJ49" i="2"/>
  <c r="HK49" i="2"/>
  <c r="HL49" i="2"/>
  <c r="HM49" i="2"/>
  <c r="HN49" i="2"/>
  <c r="HO49" i="2"/>
  <c r="HP49" i="2"/>
  <c r="HQ49" i="2"/>
  <c r="HR49" i="2"/>
  <c r="HT49" i="2"/>
  <c r="HU49" i="2"/>
  <c r="HV49" i="2"/>
  <c r="HW49" i="2"/>
  <c r="HX49" i="2"/>
  <c r="HY49" i="2"/>
  <c r="HZ49" i="2"/>
  <c r="IA49" i="2"/>
  <c r="IB49" i="2"/>
  <c r="IC49" i="2"/>
  <c r="ID49" i="2"/>
  <c r="IE49" i="2"/>
  <c r="IF49" i="2"/>
  <c r="IG49" i="2"/>
  <c r="IH49" i="2"/>
  <c r="II49" i="2"/>
  <c r="IJ49" i="2"/>
  <c r="IK49" i="2"/>
  <c r="HH50" i="2"/>
  <c r="HI50" i="2"/>
  <c r="HJ50" i="2"/>
  <c r="HK50" i="2"/>
  <c r="HL50" i="2"/>
  <c r="HM50" i="2"/>
  <c r="HO50" i="2"/>
  <c r="HP50" i="2"/>
  <c r="HQ50" i="2"/>
  <c r="HR50" i="2"/>
  <c r="HS50" i="2"/>
  <c r="HT50" i="2"/>
  <c r="HV50" i="2"/>
  <c r="HW50" i="2"/>
  <c r="HY50" i="2"/>
  <c r="HZ50" i="2"/>
  <c r="IA50" i="2"/>
  <c r="IB50" i="2"/>
  <c r="IC50" i="2"/>
  <c r="ID50" i="2"/>
  <c r="IE50" i="2"/>
  <c r="IF50" i="2"/>
  <c r="IG50" i="2"/>
  <c r="II50" i="2"/>
  <c r="IJ50" i="2"/>
  <c r="IK50" i="2"/>
  <c r="HH4" i="2"/>
  <c r="HI4" i="2"/>
  <c r="HJ4" i="2"/>
  <c r="HK4" i="2"/>
  <c r="HL4" i="2"/>
  <c r="HM4" i="2"/>
  <c r="HN4" i="2"/>
  <c r="HP4" i="2"/>
  <c r="HQ4" i="2"/>
  <c r="HR4" i="2"/>
  <c r="HS4" i="2"/>
  <c r="HT4" i="2"/>
  <c r="HU4" i="2"/>
  <c r="HV4" i="2"/>
  <c r="HW4" i="2"/>
  <c r="HX4" i="2"/>
  <c r="HY4" i="2"/>
  <c r="HZ4" i="2"/>
  <c r="IA4" i="2"/>
  <c r="IB4" i="2"/>
  <c r="IC4" i="2"/>
  <c r="ID4" i="2"/>
  <c r="IE4" i="2"/>
  <c r="IF4" i="2"/>
  <c r="IG4" i="2"/>
  <c r="IH4" i="2"/>
  <c r="II4" i="2"/>
  <c r="IK4" i="2"/>
  <c r="HI5" i="2"/>
  <c r="HJ5" i="2"/>
  <c r="HK5" i="2"/>
  <c r="HL5" i="2"/>
  <c r="HM5" i="2"/>
  <c r="HN5" i="2"/>
  <c r="HO5" i="2"/>
  <c r="HP5" i="2"/>
  <c r="HQ5" i="2"/>
  <c r="HR5" i="2"/>
  <c r="HS5" i="2"/>
  <c r="HT5" i="2"/>
  <c r="HU5" i="2"/>
  <c r="HV5" i="2"/>
  <c r="HW5" i="2"/>
  <c r="HX5" i="2"/>
  <c r="HY5" i="2"/>
  <c r="HZ5" i="2"/>
  <c r="IA5" i="2"/>
  <c r="IB5" i="2"/>
  <c r="IC5" i="2"/>
  <c r="ID5" i="2"/>
  <c r="IE5" i="2"/>
  <c r="IF5" i="2"/>
  <c r="IG5" i="2"/>
  <c r="IH5" i="2"/>
  <c r="II5" i="2"/>
  <c r="IJ5" i="2"/>
  <c r="IK5" i="2"/>
  <c r="HH6" i="2"/>
  <c r="HI6" i="2"/>
  <c r="HJ6" i="2"/>
  <c r="HK6" i="2"/>
  <c r="HL6" i="2"/>
  <c r="HM6" i="2"/>
  <c r="HN6" i="2"/>
  <c r="HO6" i="2"/>
  <c r="HP6" i="2"/>
  <c r="HQ6" i="2"/>
  <c r="HR6" i="2"/>
  <c r="HS6" i="2"/>
  <c r="HT6" i="2"/>
  <c r="HU6" i="2"/>
  <c r="HV6" i="2"/>
  <c r="HW6" i="2"/>
  <c r="HX6" i="2"/>
  <c r="HY6" i="2"/>
  <c r="HZ6" i="2"/>
  <c r="IA6" i="2"/>
  <c r="IB6" i="2"/>
  <c r="ID6" i="2"/>
  <c r="IE6" i="2"/>
  <c r="IF6" i="2"/>
  <c r="IG6" i="2"/>
  <c r="IH6" i="2"/>
  <c r="II6" i="2"/>
  <c r="IJ6" i="2"/>
  <c r="IK6" i="2"/>
  <c r="HH7" i="2"/>
  <c r="HI7" i="2"/>
  <c r="HJ7" i="2"/>
  <c r="HK7" i="2"/>
  <c r="HL7" i="2"/>
  <c r="HM7" i="2"/>
  <c r="HN7" i="2"/>
  <c r="HO7" i="2"/>
  <c r="HQ7" i="2"/>
  <c r="HR7" i="2"/>
  <c r="HS7" i="2"/>
  <c r="HT7" i="2"/>
  <c r="HU7" i="2"/>
  <c r="HV7" i="2"/>
  <c r="HW7" i="2"/>
  <c r="HX7" i="2"/>
  <c r="HY7" i="2"/>
  <c r="HZ7" i="2"/>
  <c r="IA7" i="2"/>
  <c r="IB7" i="2"/>
  <c r="IC7" i="2"/>
  <c r="ID7" i="2"/>
  <c r="IE7" i="2"/>
  <c r="IF7" i="2"/>
  <c r="IG7" i="2"/>
  <c r="IH7" i="2"/>
  <c r="II7" i="2"/>
  <c r="IJ7" i="2"/>
  <c r="IK7" i="2"/>
  <c r="HH8" i="2"/>
  <c r="HI8" i="2"/>
  <c r="HJ8" i="2"/>
  <c r="HK8" i="2"/>
  <c r="HL8" i="2"/>
  <c r="HM8" i="2"/>
  <c r="HN8" i="2"/>
  <c r="HO8" i="2"/>
  <c r="HP8" i="2"/>
  <c r="HQ8" i="2"/>
  <c r="HR8" i="2"/>
  <c r="HS8" i="2"/>
  <c r="HT8" i="2"/>
  <c r="HU8" i="2"/>
  <c r="HV8" i="2"/>
  <c r="HW8" i="2"/>
  <c r="HX8" i="2"/>
  <c r="HY8" i="2"/>
  <c r="HZ8" i="2"/>
  <c r="IA8" i="2"/>
  <c r="IB8" i="2"/>
  <c r="IC8" i="2"/>
  <c r="ID8" i="2"/>
  <c r="IE8" i="2"/>
  <c r="IF8" i="2"/>
  <c r="IG8" i="2"/>
  <c r="IH8" i="2"/>
  <c r="II8" i="2"/>
  <c r="IJ8" i="2"/>
  <c r="IK8" i="2"/>
  <c r="HH9" i="2"/>
  <c r="HJ9" i="2"/>
  <c r="HK9" i="2"/>
  <c r="HL9" i="2"/>
  <c r="HM9" i="2"/>
  <c r="HN9" i="2"/>
  <c r="HO9" i="2"/>
  <c r="HP9" i="2"/>
  <c r="HQ9" i="2"/>
  <c r="HR9" i="2"/>
  <c r="HS9" i="2"/>
  <c r="HT9" i="2"/>
  <c r="HU9" i="2"/>
  <c r="HV9" i="2"/>
  <c r="HW9" i="2"/>
  <c r="HX9" i="2"/>
  <c r="HY9" i="2"/>
  <c r="HZ9" i="2"/>
  <c r="IA9" i="2"/>
  <c r="IB9" i="2"/>
  <c r="IC9" i="2"/>
  <c r="IE9" i="2"/>
  <c r="IF9" i="2"/>
  <c r="IG9" i="2"/>
  <c r="IH9" i="2"/>
  <c r="II9" i="2"/>
  <c r="IJ9" i="2"/>
  <c r="IK9" i="2"/>
  <c r="HH10" i="2"/>
  <c r="HI10" i="2"/>
  <c r="HJ10" i="2"/>
  <c r="HK10" i="2"/>
  <c r="HL10" i="2"/>
  <c r="HM10" i="2"/>
  <c r="HN10" i="2"/>
  <c r="HO10" i="2"/>
  <c r="HP10" i="2"/>
  <c r="HQ10" i="2"/>
  <c r="HR10" i="2"/>
  <c r="HS10" i="2"/>
  <c r="HT10" i="2"/>
  <c r="HU10" i="2"/>
  <c r="HV10" i="2"/>
  <c r="HW10" i="2"/>
  <c r="HX10" i="2"/>
  <c r="HY10" i="2"/>
  <c r="HZ10" i="2"/>
  <c r="IA10" i="2"/>
  <c r="IB10" i="2"/>
  <c r="IC10" i="2"/>
  <c r="ID10" i="2"/>
  <c r="IE10" i="2"/>
  <c r="IF10" i="2"/>
  <c r="IG10" i="2"/>
  <c r="IH10" i="2"/>
  <c r="II10" i="2"/>
  <c r="IJ10" i="2"/>
  <c r="IK10" i="2"/>
  <c r="HH11" i="2"/>
  <c r="HI11" i="2"/>
  <c r="HJ11" i="2"/>
  <c r="HK11" i="2"/>
  <c r="HL11" i="2"/>
  <c r="HM11" i="2"/>
  <c r="HN11" i="2"/>
  <c r="HO11" i="2"/>
  <c r="HP11" i="2"/>
  <c r="HR11" i="2"/>
  <c r="HS11" i="2"/>
  <c r="HT11" i="2"/>
  <c r="HU11" i="2"/>
  <c r="HV11" i="2"/>
  <c r="HW11" i="2"/>
  <c r="HX11" i="2"/>
  <c r="HY11" i="2"/>
  <c r="HZ11" i="2"/>
  <c r="IA11" i="2"/>
  <c r="IB11" i="2"/>
  <c r="IC11" i="2"/>
  <c r="ID11" i="2"/>
  <c r="IE11" i="2"/>
  <c r="IF11" i="2"/>
  <c r="IG11" i="2"/>
  <c r="IH11" i="2"/>
  <c r="II11" i="2"/>
  <c r="IJ11" i="2"/>
  <c r="IK11" i="2"/>
  <c r="HH12" i="2"/>
  <c r="HI12" i="2"/>
  <c r="HK12" i="2"/>
  <c r="HL12" i="2"/>
  <c r="HM12" i="2"/>
  <c r="HN12" i="2"/>
  <c r="HO12" i="2"/>
  <c r="HP12" i="2"/>
  <c r="HQ12" i="2"/>
  <c r="HR12" i="2"/>
  <c r="HS12" i="2"/>
  <c r="HT12" i="2"/>
  <c r="HU12" i="2"/>
  <c r="HV12" i="2"/>
  <c r="HW12" i="2"/>
  <c r="HX12" i="2"/>
  <c r="HY12" i="2"/>
  <c r="HZ12" i="2"/>
  <c r="IA12" i="2"/>
  <c r="IB12" i="2"/>
  <c r="IC12" i="2"/>
  <c r="ID12" i="2"/>
  <c r="IE12" i="2"/>
  <c r="IF12" i="2"/>
  <c r="IG12" i="2"/>
  <c r="IH12" i="2"/>
  <c r="II12" i="2"/>
  <c r="IJ12" i="2"/>
  <c r="IK12" i="2"/>
  <c r="HH13" i="2"/>
  <c r="HI13" i="2"/>
  <c r="HJ13" i="2"/>
  <c r="HK13" i="2"/>
  <c r="HL13" i="2"/>
  <c r="HM13" i="2"/>
  <c r="HN13" i="2"/>
  <c r="HO13" i="2"/>
  <c r="HP13" i="2"/>
  <c r="HQ13" i="2"/>
  <c r="HR13" i="2"/>
  <c r="HS13" i="2"/>
  <c r="HT13" i="2"/>
  <c r="HU13" i="2"/>
  <c r="HV13" i="2"/>
  <c r="HW13" i="2"/>
  <c r="HX13" i="2"/>
  <c r="HZ13" i="2"/>
  <c r="IA13" i="2"/>
  <c r="IB13" i="2"/>
  <c r="IC13" i="2"/>
  <c r="ID13" i="2"/>
  <c r="IE13" i="2"/>
  <c r="IF13" i="2"/>
  <c r="IG13" i="2"/>
  <c r="IH13" i="2"/>
  <c r="II13" i="2"/>
  <c r="IJ13" i="2"/>
  <c r="IK13" i="2"/>
  <c r="HH14" i="2"/>
  <c r="HI14" i="2"/>
  <c r="HJ14" i="2"/>
  <c r="HK14" i="2"/>
  <c r="HL14" i="2"/>
  <c r="HM14" i="2"/>
  <c r="HN14" i="2"/>
  <c r="HO14" i="2"/>
  <c r="HP14" i="2"/>
  <c r="HQ14" i="2"/>
  <c r="HS14" i="2"/>
  <c r="HT14" i="2"/>
  <c r="HU14" i="2"/>
  <c r="HV14" i="2"/>
  <c r="HW14" i="2"/>
  <c r="HX14" i="2"/>
  <c r="HY14" i="2"/>
  <c r="HZ14" i="2"/>
  <c r="IA14" i="2"/>
  <c r="IB14" i="2"/>
  <c r="IC14" i="2"/>
  <c r="ID14" i="2"/>
  <c r="IE14" i="2"/>
  <c r="IF14" i="2"/>
  <c r="IG14" i="2"/>
  <c r="IH14" i="2"/>
  <c r="II14" i="2"/>
  <c r="IJ14" i="2"/>
  <c r="IK14" i="2"/>
  <c r="HH15" i="2"/>
  <c r="HI15" i="2"/>
  <c r="HJ15" i="2"/>
  <c r="HK15" i="2"/>
  <c r="HL15" i="2"/>
  <c r="HM15" i="2"/>
  <c r="HN15" i="2"/>
  <c r="HO15" i="2"/>
  <c r="HP15" i="2"/>
  <c r="HQ15" i="2"/>
  <c r="HR15" i="2"/>
  <c r="HS15" i="2"/>
  <c r="HT15" i="2"/>
  <c r="HU15" i="2"/>
  <c r="HV15" i="2"/>
  <c r="HW15" i="2"/>
  <c r="HX15" i="2"/>
  <c r="HY15" i="2"/>
  <c r="HZ15" i="2"/>
  <c r="IA15" i="2"/>
  <c r="IB15" i="2"/>
  <c r="IC15" i="2"/>
  <c r="ID15" i="2"/>
  <c r="IE15" i="2"/>
  <c r="IF15" i="2"/>
  <c r="IG15" i="2"/>
  <c r="IH15" i="2"/>
  <c r="II15" i="2"/>
  <c r="IJ15" i="2"/>
  <c r="IK15" i="2"/>
  <c r="HH16" i="2"/>
  <c r="HI16" i="2"/>
  <c r="HJ16" i="2"/>
  <c r="HK16" i="2"/>
  <c r="HL16" i="2"/>
  <c r="HM16" i="2"/>
  <c r="HN16" i="2"/>
  <c r="HO16" i="2"/>
  <c r="HP16" i="2"/>
  <c r="HQ16" i="2"/>
  <c r="HR16" i="2"/>
  <c r="HS16" i="2"/>
  <c r="HT16" i="2"/>
  <c r="HU16" i="2"/>
  <c r="HV16" i="2"/>
  <c r="HW16" i="2"/>
  <c r="HX16" i="2"/>
  <c r="HY16" i="2"/>
  <c r="IA16" i="2"/>
  <c r="IB16" i="2"/>
  <c r="IC16" i="2"/>
  <c r="ID16" i="2"/>
  <c r="IE16" i="2"/>
  <c r="IF16" i="2"/>
  <c r="IG16" i="2"/>
  <c r="IH16" i="2"/>
  <c r="II16" i="2"/>
  <c r="IJ16" i="2"/>
  <c r="IK16" i="2"/>
  <c r="HH17" i="2"/>
  <c r="HI17" i="2"/>
  <c r="HJ17" i="2"/>
  <c r="HK17" i="2"/>
  <c r="HL17" i="2"/>
  <c r="HM17" i="2"/>
  <c r="HN17" i="2"/>
  <c r="HO17" i="2"/>
  <c r="HP17" i="2"/>
  <c r="HQ17" i="2"/>
  <c r="HR17" i="2"/>
  <c r="HS17" i="2"/>
  <c r="HT17" i="2"/>
  <c r="HU17" i="2"/>
  <c r="HV17" i="2"/>
  <c r="HW17" i="2"/>
  <c r="HX17" i="2"/>
  <c r="HY17" i="2"/>
  <c r="HZ17" i="2"/>
  <c r="IA17" i="2"/>
  <c r="IB17" i="2"/>
  <c r="IC17" i="2"/>
  <c r="ID17" i="2"/>
  <c r="IE17" i="2"/>
  <c r="IF17" i="2"/>
  <c r="IG17" i="2"/>
  <c r="IH17" i="2"/>
  <c r="II17" i="2"/>
  <c r="IJ17" i="2"/>
  <c r="IK17" i="2"/>
  <c r="HH18" i="2"/>
  <c r="HI18" i="2"/>
  <c r="HJ18" i="2"/>
  <c r="HK18" i="2"/>
  <c r="HL18" i="2"/>
  <c r="HM18" i="2"/>
  <c r="HN18" i="2"/>
  <c r="HO18" i="2"/>
  <c r="HP18" i="2"/>
  <c r="HQ18" i="2"/>
  <c r="HR18" i="2"/>
  <c r="HT18" i="2"/>
  <c r="HU18" i="2"/>
  <c r="HV18" i="2"/>
  <c r="HW18" i="2"/>
  <c r="HX18" i="2"/>
  <c r="HY18" i="2"/>
  <c r="HZ18" i="2"/>
  <c r="IA18" i="2"/>
  <c r="IB18" i="2"/>
  <c r="IC18" i="2"/>
  <c r="ID18" i="2"/>
  <c r="IE18" i="2"/>
  <c r="IF18" i="2"/>
  <c r="IG18" i="2"/>
  <c r="IH18" i="2"/>
  <c r="II18" i="2"/>
  <c r="IJ18" i="2"/>
  <c r="IK18" i="2"/>
  <c r="HH19" i="2"/>
  <c r="HI19" i="2"/>
  <c r="HJ19" i="2"/>
  <c r="HK19" i="2"/>
  <c r="HL19" i="2"/>
  <c r="HM19" i="2"/>
  <c r="HN19" i="2"/>
  <c r="HO19" i="2"/>
  <c r="HP19" i="2"/>
  <c r="HQ19" i="2"/>
  <c r="HR19" i="2"/>
  <c r="HS19" i="2"/>
  <c r="HT19" i="2"/>
  <c r="HU19" i="2"/>
  <c r="HV19" i="2"/>
  <c r="HW19" i="2"/>
  <c r="HX19" i="2"/>
  <c r="HY19" i="2"/>
  <c r="HZ19" i="2"/>
  <c r="IA19" i="2"/>
  <c r="IB19" i="2"/>
  <c r="IC19" i="2"/>
  <c r="ID19" i="2"/>
  <c r="IE19" i="2"/>
  <c r="IF19" i="2"/>
  <c r="IG19" i="2"/>
  <c r="IH19" i="2"/>
  <c r="II19" i="2"/>
  <c r="IJ19" i="2"/>
  <c r="IK19" i="2"/>
  <c r="HH20" i="2"/>
  <c r="HI20" i="2"/>
  <c r="HJ20" i="2"/>
  <c r="HK20" i="2"/>
  <c r="HL20" i="2"/>
  <c r="HM20" i="2"/>
  <c r="HN20" i="2"/>
  <c r="HO20" i="2"/>
  <c r="HP20" i="2"/>
  <c r="HQ20" i="2"/>
  <c r="HR20" i="2"/>
  <c r="HS20" i="2"/>
  <c r="HT20" i="2"/>
  <c r="HU20" i="2"/>
  <c r="HV20" i="2"/>
  <c r="HW20" i="2"/>
  <c r="HX20" i="2"/>
  <c r="HY20" i="2"/>
  <c r="HZ20" i="2"/>
  <c r="IB20" i="2"/>
  <c r="IC20" i="2"/>
  <c r="ID20" i="2"/>
  <c r="IE20" i="2"/>
  <c r="IF20" i="2"/>
  <c r="IG20" i="2"/>
  <c r="IH20" i="2"/>
  <c r="II20" i="2"/>
  <c r="IJ20" i="2"/>
  <c r="IK20" i="2"/>
  <c r="HH21" i="2"/>
  <c r="HI21" i="2"/>
  <c r="HJ21" i="2"/>
  <c r="HK21" i="2"/>
  <c r="HL21" i="2"/>
  <c r="HM21" i="2"/>
  <c r="HN21" i="2"/>
  <c r="HO21" i="2"/>
  <c r="HP21" i="2"/>
  <c r="HQ21" i="2"/>
  <c r="HR21" i="2"/>
  <c r="HS21" i="2"/>
  <c r="HU21" i="2"/>
  <c r="HV21" i="2"/>
  <c r="HW21" i="2"/>
  <c r="HX21" i="2"/>
  <c r="HY21" i="2"/>
  <c r="HZ21" i="2"/>
  <c r="IA21" i="2"/>
  <c r="IB21" i="2"/>
  <c r="IC21" i="2"/>
  <c r="ID21" i="2"/>
  <c r="IE21" i="2"/>
  <c r="IF21" i="2"/>
  <c r="IG21" i="2"/>
  <c r="IH21" i="2"/>
  <c r="II21" i="2"/>
  <c r="IJ21" i="2"/>
  <c r="IK21" i="2"/>
  <c r="HH22" i="2"/>
  <c r="HI22" i="2"/>
  <c r="HJ22" i="2"/>
  <c r="HK22" i="2"/>
  <c r="HL22" i="2"/>
  <c r="HM22" i="2"/>
  <c r="HN22" i="2"/>
  <c r="HO22" i="2"/>
  <c r="HP22" i="2"/>
  <c r="HQ22" i="2"/>
  <c r="HR22" i="2"/>
  <c r="HS22" i="2"/>
  <c r="HT22" i="2"/>
  <c r="HU22" i="2"/>
  <c r="HV22" i="2"/>
  <c r="HW22" i="2"/>
  <c r="HX22" i="2"/>
  <c r="HY22" i="2"/>
  <c r="HZ22" i="2"/>
  <c r="IA22" i="2"/>
  <c r="IB22" i="2"/>
  <c r="IC22" i="2"/>
  <c r="ID22" i="2"/>
  <c r="IE22" i="2"/>
  <c r="IF22" i="2"/>
  <c r="IG22" i="2"/>
  <c r="IH22" i="2"/>
  <c r="IJ22" i="2"/>
  <c r="IK22" i="2"/>
  <c r="HH23" i="2"/>
  <c r="HI23" i="2"/>
  <c r="HJ23" i="2"/>
  <c r="HK23" i="2"/>
  <c r="HL23" i="2"/>
  <c r="HM23" i="2"/>
  <c r="HN23" i="2"/>
  <c r="HO23" i="2"/>
  <c r="HP23" i="2"/>
  <c r="HQ23" i="2"/>
  <c r="HR23" i="2"/>
  <c r="HS23" i="2"/>
  <c r="HT23" i="2"/>
  <c r="HU23" i="2"/>
  <c r="HV23" i="2"/>
  <c r="HW23" i="2"/>
  <c r="HX23" i="2"/>
  <c r="HY23" i="2"/>
  <c r="HZ23" i="2"/>
  <c r="IA23" i="2"/>
  <c r="IC23" i="2"/>
  <c r="ID23" i="2"/>
  <c r="IE23" i="2"/>
  <c r="IF23" i="2"/>
  <c r="IG23" i="2"/>
  <c r="IH23" i="2"/>
  <c r="II23" i="2"/>
  <c r="IJ23" i="2"/>
  <c r="IK23" i="2"/>
  <c r="HH24" i="2"/>
  <c r="HI24" i="2"/>
  <c r="HJ24" i="2"/>
  <c r="HK24" i="2"/>
  <c r="HL24" i="2"/>
  <c r="HM24" i="2"/>
  <c r="HN24" i="2"/>
  <c r="HO24" i="2"/>
  <c r="HP24" i="2"/>
  <c r="HQ24" i="2"/>
  <c r="HR24" i="2"/>
  <c r="HS24" i="2"/>
  <c r="HT24" i="2"/>
  <c r="HU24" i="2"/>
  <c r="HV24" i="2"/>
  <c r="HW24" i="2"/>
  <c r="HX24" i="2"/>
  <c r="HY24" i="2"/>
  <c r="HZ24" i="2"/>
  <c r="IA24" i="2"/>
  <c r="IB24" i="2"/>
  <c r="IC24" i="2"/>
  <c r="ID24" i="2"/>
  <c r="IE24" i="2"/>
  <c r="IF24" i="2"/>
  <c r="IG24" i="2"/>
  <c r="IH24" i="2"/>
  <c r="II24" i="2"/>
  <c r="IJ24" i="2"/>
  <c r="IK24" i="2"/>
  <c r="HH25" i="2"/>
  <c r="HI25" i="2"/>
  <c r="HJ25" i="2"/>
  <c r="HL25" i="2"/>
  <c r="HM25" i="2"/>
  <c r="HN25" i="2"/>
  <c r="HO25" i="2"/>
  <c r="HP25" i="2"/>
  <c r="HQ25" i="2"/>
  <c r="HR25" i="2"/>
  <c r="HS25" i="2"/>
  <c r="HT25" i="2"/>
  <c r="HU25" i="2"/>
  <c r="HV25" i="2"/>
  <c r="HW25" i="2"/>
  <c r="HY25" i="2"/>
  <c r="HZ25" i="2"/>
  <c r="IA25" i="2"/>
  <c r="IB25" i="2"/>
  <c r="IC25" i="2"/>
  <c r="ID25" i="2"/>
  <c r="IF25" i="2"/>
  <c r="IG25" i="2"/>
  <c r="IH25" i="2"/>
  <c r="II25" i="2"/>
  <c r="IJ25" i="2"/>
  <c r="IK25" i="2"/>
  <c r="EO13" i="2"/>
  <c r="EP13" i="2"/>
  <c r="EQ13" i="2"/>
  <c r="ER13" i="2"/>
  <c r="ES13" i="2"/>
  <c r="ET13" i="2"/>
  <c r="EU13" i="2"/>
  <c r="EV13" i="2"/>
  <c r="EW13" i="2"/>
  <c r="EX13" i="2"/>
  <c r="EY13" i="2"/>
  <c r="EZ13" i="2"/>
  <c r="FA13" i="2"/>
  <c r="FB13" i="2"/>
  <c r="FC13" i="2"/>
  <c r="FD13" i="2"/>
  <c r="FE13" i="2"/>
  <c r="FF13" i="2"/>
  <c r="FG13" i="2"/>
  <c r="FH13" i="2"/>
  <c r="FJ13" i="2"/>
  <c r="FK13" i="2"/>
  <c r="FL13" i="2"/>
  <c r="FM13" i="2"/>
  <c r="FN13" i="2"/>
  <c r="FO13" i="2"/>
  <c r="FP13" i="2"/>
  <c r="FQ13" i="2"/>
  <c r="EM13" i="2"/>
  <c r="FW17" i="2"/>
  <c r="HG17" i="2"/>
  <c r="HG29" i="2"/>
  <c r="HG50" i="2"/>
  <c r="HG49" i="2"/>
  <c r="HG48" i="2"/>
  <c r="HG47" i="2"/>
  <c r="HG46" i="2"/>
  <c r="HG45" i="2"/>
  <c r="HG44" i="2"/>
  <c r="HG43" i="2"/>
  <c r="HG42" i="2"/>
  <c r="HG41" i="2"/>
  <c r="HG40" i="2"/>
  <c r="HG39" i="2"/>
  <c r="HG38" i="2"/>
  <c r="HG37" i="2"/>
  <c r="HG36" i="2"/>
  <c r="HG35" i="2"/>
  <c r="HG34" i="2"/>
  <c r="HG33" i="2"/>
  <c r="HG32" i="2"/>
  <c r="HG31" i="2"/>
  <c r="HG30" i="2"/>
  <c r="HG25" i="2"/>
  <c r="HG24" i="2"/>
  <c r="HG22" i="2"/>
  <c r="HG21" i="2"/>
  <c r="HG20" i="2"/>
  <c r="HG19" i="2"/>
  <c r="HG18" i="2"/>
  <c r="HG16" i="2"/>
  <c r="HG15" i="2"/>
  <c r="HG14" i="2"/>
  <c r="HG13" i="2"/>
  <c r="HG12" i="2"/>
  <c r="HG11" i="2"/>
  <c r="HG10" i="2"/>
  <c r="HG9" i="2"/>
  <c r="HG8" i="2"/>
  <c r="HG7" i="2"/>
  <c r="HG6" i="2"/>
  <c r="HG5" i="2"/>
  <c r="HG4" i="2"/>
  <c r="FW48" i="2"/>
  <c r="FW50" i="2"/>
  <c r="FW49" i="2"/>
  <c r="FW47" i="2"/>
  <c r="FW46" i="2"/>
  <c r="FW45" i="2"/>
  <c r="FW44" i="2"/>
  <c r="FW43" i="2"/>
  <c r="FW42" i="2"/>
  <c r="FW41" i="2"/>
  <c r="FW40" i="2"/>
  <c r="FW39" i="2"/>
  <c r="FW37" i="2"/>
  <c r="FW36" i="2"/>
  <c r="FW35" i="2"/>
  <c r="FW34" i="2"/>
  <c r="FW33" i="2"/>
  <c r="FW32" i="2"/>
  <c r="FW31" i="2"/>
  <c r="FW30" i="2"/>
  <c r="FW29" i="2"/>
  <c r="FW25" i="2"/>
  <c r="FW24" i="2"/>
  <c r="FW23" i="2"/>
  <c r="FW22" i="2"/>
  <c r="FW21" i="2"/>
  <c r="FW20" i="2"/>
  <c r="FW19" i="2"/>
  <c r="FW18" i="2"/>
  <c r="FW16" i="2"/>
  <c r="FW15" i="2"/>
  <c r="FW14" i="2"/>
  <c r="FW13" i="2"/>
  <c r="FW12" i="2"/>
  <c r="FW11" i="2"/>
  <c r="FW10" i="2"/>
  <c r="FW9" i="2"/>
  <c r="FW8" i="2"/>
  <c r="FW6" i="2"/>
  <c r="FW5" i="2"/>
  <c r="FW4" i="2"/>
  <c r="EN29" i="2"/>
  <c r="EO29" i="2"/>
  <c r="EP29" i="2"/>
  <c r="EQ29" i="2"/>
  <c r="ER29" i="2"/>
  <c r="ES29" i="2"/>
  <c r="ET29" i="2"/>
  <c r="EU29" i="2"/>
  <c r="EV29" i="2"/>
  <c r="EW29" i="2"/>
  <c r="EX29" i="2"/>
  <c r="EY29" i="2"/>
  <c r="EZ29" i="2"/>
  <c r="FA29" i="2"/>
  <c r="FB29" i="2"/>
  <c r="FC29" i="2"/>
  <c r="FD29" i="2"/>
  <c r="FE29" i="2"/>
  <c r="FF29" i="2"/>
  <c r="FG29" i="2"/>
  <c r="FH29" i="2"/>
  <c r="FI29" i="2"/>
  <c r="FJ29" i="2"/>
  <c r="FK29" i="2"/>
  <c r="FL29" i="2"/>
  <c r="FM29" i="2"/>
  <c r="FN29" i="2"/>
  <c r="FO29" i="2"/>
  <c r="FP29" i="2"/>
  <c r="EN30" i="2"/>
  <c r="EP30" i="2"/>
  <c r="EQ30" i="2"/>
  <c r="ER30" i="2"/>
  <c r="ES30" i="2"/>
  <c r="ET30" i="2"/>
  <c r="EU30" i="2"/>
  <c r="EV30" i="2"/>
  <c r="EW30" i="2"/>
  <c r="EX30" i="2"/>
  <c r="EY30" i="2"/>
  <c r="EZ30" i="2"/>
  <c r="FA30" i="2"/>
  <c r="FB30" i="2"/>
  <c r="FC30" i="2"/>
  <c r="FD30" i="2"/>
  <c r="FE30" i="2"/>
  <c r="FF30" i="2"/>
  <c r="FG30" i="2"/>
  <c r="FH30" i="2"/>
  <c r="FI30" i="2"/>
  <c r="FK30" i="2"/>
  <c r="FL30" i="2"/>
  <c r="FM30" i="2"/>
  <c r="FN30" i="2"/>
  <c r="FO30" i="2"/>
  <c r="FP30" i="2"/>
  <c r="FQ30" i="2"/>
  <c r="EN31" i="2"/>
  <c r="EO31" i="2"/>
  <c r="EP31" i="2"/>
  <c r="EQ31" i="2"/>
  <c r="ER31" i="2"/>
  <c r="ES31" i="2"/>
  <c r="ET31" i="2"/>
  <c r="EU31" i="2"/>
  <c r="EV31" i="2"/>
  <c r="EW31" i="2"/>
  <c r="EX31" i="2"/>
  <c r="EY31" i="2"/>
  <c r="EZ31" i="2"/>
  <c r="FA31" i="2"/>
  <c r="FB31" i="2"/>
  <c r="FC31" i="2"/>
  <c r="FD31" i="2"/>
  <c r="FE31" i="2"/>
  <c r="FF31" i="2"/>
  <c r="FG31" i="2"/>
  <c r="FH31" i="2"/>
  <c r="FI31" i="2"/>
  <c r="FJ31" i="2"/>
  <c r="FK31" i="2"/>
  <c r="FL31" i="2"/>
  <c r="FM31" i="2"/>
  <c r="FN31" i="2"/>
  <c r="FO31" i="2"/>
  <c r="FP31" i="2"/>
  <c r="FQ31" i="2"/>
  <c r="EN32" i="2"/>
  <c r="EO32" i="2"/>
  <c r="EP32" i="2"/>
  <c r="EQ32" i="2"/>
  <c r="ER32" i="2"/>
  <c r="ES32" i="2"/>
  <c r="ET32" i="2"/>
  <c r="EU32" i="2"/>
  <c r="EV32" i="2"/>
  <c r="EX32" i="2"/>
  <c r="EY32" i="2"/>
  <c r="EZ32" i="2"/>
  <c r="FA32" i="2"/>
  <c r="FB32" i="2"/>
  <c r="FC32" i="2"/>
  <c r="FD32" i="2"/>
  <c r="FE32" i="2"/>
  <c r="FF32" i="2"/>
  <c r="FG32" i="2"/>
  <c r="FH32" i="2"/>
  <c r="FI32" i="2"/>
  <c r="FJ32" i="2"/>
  <c r="FK32" i="2"/>
  <c r="FL32" i="2"/>
  <c r="FM32" i="2"/>
  <c r="FN32" i="2"/>
  <c r="FO32" i="2"/>
  <c r="FP32" i="2"/>
  <c r="FQ32" i="2"/>
  <c r="EN33" i="2"/>
  <c r="EO33" i="2"/>
  <c r="EQ33" i="2"/>
  <c r="ER33" i="2"/>
  <c r="ES33" i="2"/>
  <c r="ET33" i="2"/>
  <c r="EU33" i="2"/>
  <c r="EV33" i="2"/>
  <c r="EW33" i="2"/>
  <c r="EX33" i="2"/>
  <c r="EY33" i="2"/>
  <c r="EZ33" i="2"/>
  <c r="FA33" i="2"/>
  <c r="FB33" i="2"/>
  <c r="FC33" i="2"/>
  <c r="FD33" i="2"/>
  <c r="FE33" i="2"/>
  <c r="FF33" i="2"/>
  <c r="FG33" i="2"/>
  <c r="FH33" i="2"/>
  <c r="FI33" i="2"/>
  <c r="FJ33" i="2"/>
  <c r="FK33" i="2"/>
  <c r="FL33" i="2"/>
  <c r="FM33" i="2"/>
  <c r="FN33" i="2"/>
  <c r="FO33" i="2"/>
  <c r="FP33" i="2"/>
  <c r="FQ33" i="2"/>
  <c r="EN34" i="2"/>
  <c r="EO34" i="2"/>
  <c r="EP34" i="2"/>
  <c r="EQ34" i="2"/>
  <c r="ER34" i="2"/>
  <c r="ES34" i="2"/>
  <c r="ET34" i="2"/>
  <c r="EU34" i="2"/>
  <c r="EV34" i="2"/>
  <c r="EW34" i="2"/>
  <c r="EX34" i="2"/>
  <c r="EY34" i="2"/>
  <c r="EZ34" i="2"/>
  <c r="FA34" i="2"/>
  <c r="FB34" i="2"/>
  <c r="FC34" i="2"/>
  <c r="FD34" i="2"/>
  <c r="FE34" i="2"/>
  <c r="FF34" i="2"/>
  <c r="FG34" i="2"/>
  <c r="FH34" i="2"/>
  <c r="FI34" i="2"/>
  <c r="FJ34" i="2"/>
  <c r="FL34" i="2"/>
  <c r="FM34" i="2"/>
  <c r="FN34" i="2"/>
  <c r="FO34" i="2"/>
  <c r="FP34" i="2"/>
  <c r="FQ34" i="2"/>
  <c r="EN35" i="2"/>
  <c r="EO35" i="2"/>
  <c r="EP35" i="2"/>
  <c r="EQ35" i="2"/>
  <c r="ER35" i="2"/>
  <c r="ES35" i="2"/>
  <c r="ET35" i="2"/>
  <c r="EU35" i="2"/>
  <c r="EV35" i="2"/>
  <c r="EW35" i="2"/>
  <c r="EY35" i="2"/>
  <c r="EZ35" i="2"/>
  <c r="FA35" i="2"/>
  <c r="FB35" i="2"/>
  <c r="FC35" i="2"/>
  <c r="FD35" i="2"/>
  <c r="FE35" i="2"/>
  <c r="FF35" i="2"/>
  <c r="FG35" i="2"/>
  <c r="FH35" i="2"/>
  <c r="FI35" i="2"/>
  <c r="FJ35" i="2"/>
  <c r="FK35" i="2"/>
  <c r="FL35" i="2"/>
  <c r="FM35" i="2"/>
  <c r="FN35" i="2"/>
  <c r="FO35" i="2"/>
  <c r="FP35" i="2"/>
  <c r="FQ35" i="2"/>
  <c r="EN36" i="2"/>
  <c r="EO36" i="2"/>
  <c r="EP36" i="2"/>
  <c r="EQ36" i="2"/>
  <c r="ER36" i="2"/>
  <c r="ES36" i="2"/>
  <c r="ET36" i="2"/>
  <c r="EU36" i="2"/>
  <c r="EV36" i="2"/>
  <c r="EW36" i="2"/>
  <c r="EX36" i="2"/>
  <c r="EY36" i="2"/>
  <c r="EZ36" i="2"/>
  <c r="FA36" i="2"/>
  <c r="FB36" i="2"/>
  <c r="FC36" i="2"/>
  <c r="FD36" i="2"/>
  <c r="FE36" i="2"/>
  <c r="FF36" i="2"/>
  <c r="FG36" i="2"/>
  <c r="FH36" i="2"/>
  <c r="FI36" i="2"/>
  <c r="FJ36" i="2"/>
  <c r="FK36" i="2"/>
  <c r="FL36" i="2"/>
  <c r="FM36" i="2"/>
  <c r="FN36" i="2"/>
  <c r="FO36" i="2"/>
  <c r="FP36" i="2"/>
  <c r="FQ36" i="2"/>
  <c r="EN37" i="2"/>
  <c r="EO37" i="2"/>
  <c r="EP37" i="2"/>
  <c r="ER37" i="2"/>
  <c r="ES37" i="2"/>
  <c r="ET37" i="2"/>
  <c r="EU37" i="2"/>
  <c r="EV37" i="2"/>
  <c r="EW37" i="2"/>
  <c r="EX37" i="2"/>
  <c r="EY37" i="2"/>
  <c r="EZ37" i="2"/>
  <c r="FA37" i="2"/>
  <c r="FB37" i="2"/>
  <c r="FC37" i="2"/>
  <c r="FD37" i="2"/>
  <c r="FE37" i="2"/>
  <c r="FF37" i="2"/>
  <c r="FG37" i="2"/>
  <c r="FH37" i="2"/>
  <c r="FI37" i="2"/>
  <c r="FJ37" i="2"/>
  <c r="FK37" i="2"/>
  <c r="FM37" i="2"/>
  <c r="FN37" i="2"/>
  <c r="FO37" i="2"/>
  <c r="FP37" i="2"/>
  <c r="FQ37" i="2"/>
  <c r="EN38" i="2"/>
  <c r="EO38" i="2"/>
  <c r="EP38" i="2"/>
  <c r="EQ38" i="2"/>
  <c r="ER38" i="2"/>
  <c r="ES38" i="2"/>
  <c r="ET38" i="2"/>
  <c r="EU38" i="2"/>
  <c r="EV38" i="2"/>
  <c r="EW38" i="2"/>
  <c r="EX38" i="2"/>
  <c r="EY38" i="2"/>
  <c r="EZ38" i="2"/>
  <c r="FA38" i="2"/>
  <c r="FB38" i="2"/>
  <c r="FC38" i="2"/>
  <c r="FD38" i="2"/>
  <c r="FE38" i="2"/>
  <c r="FF38" i="2"/>
  <c r="FG38" i="2"/>
  <c r="FH38" i="2"/>
  <c r="FI38" i="2"/>
  <c r="FJ38" i="2"/>
  <c r="FK38" i="2"/>
  <c r="FL38" i="2"/>
  <c r="FM38" i="2"/>
  <c r="FN38" i="2"/>
  <c r="FO38" i="2"/>
  <c r="FP38" i="2"/>
  <c r="FQ38" i="2"/>
  <c r="EN39" i="2"/>
  <c r="EO39" i="2"/>
  <c r="EP39" i="2"/>
  <c r="EQ39" i="2"/>
  <c r="ER39" i="2"/>
  <c r="ES39" i="2"/>
  <c r="ET39" i="2"/>
  <c r="EU39" i="2"/>
  <c r="EV39" i="2"/>
  <c r="EW39" i="2"/>
  <c r="EX39" i="2"/>
  <c r="EZ39" i="2"/>
  <c r="FA39" i="2"/>
  <c r="FB39" i="2"/>
  <c r="FC39" i="2"/>
  <c r="FD39" i="2"/>
  <c r="FE39" i="2"/>
  <c r="FF39" i="2"/>
  <c r="FG39" i="2"/>
  <c r="FH39" i="2"/>
  <c r="FI39" i="2"/>
  <c r="FJ39" i="2"/>
  <c r="FK39" i="2"/>
  <c r="FL39" i="2"/>
  <c r="FM39" i="2"/>
  <c r="FN39" i="2"/>
  <c r="FO39" i="2"/>
  <c r="FP39" i="2"/>
  <c r="FQ39" i="2"/>
  <c r="EN40" i="2"/>
  <c r="EO40" i="2"/>
  <c r="EP40" i="2"/>
  <c r="EQ40" i="2"/>
  <c r="ES40" i="2"/>
  <c r="ET40" i="2"/>
  <c r="EU40" i="2"/>
  <c r="EV40" i="2"/>
  <c r="EW40" i="2"/>
  <c r="EX40" i="2"/>
  <c r="EY40" i="2"/>
  <c r="EZ40" i="2"/>
  <c r="FA40" i="2"/>
  <c r="FB40" i="2"/>
  <c r="FC40" i="2"/>
  <c r="FD40" i="2"/>
  <c r="FE40" i="2"/>
  <c r="FF40" i="2"/>
  <c r="FG40" i="2"/>
  <c r="FH40" i="2"/>
  <c r="FI40" i="2"/>
  <c r="FJ40" i="2"/>
  <c r="FK40" i="2"/>
  <c r="FL40" i="2"/>
  <c r="FM40" i="2"/>
  <c r="FN40" i="2"/>
  <c r="FO40" i="2"/>
  <c r="FP40" i="2"/>
  <c r="FQ40" i="2"/>
  <c r="EN41" i="2"/>
  <c r="EO41" i="2"/>
  <c r="EP41" i="2"/>
  <c r="EQ41" i="2"/>
  <c r="ER41" i="2"/>
  <c r="ES41" i="2"/>
  <c r="ET41" i="2"/>
  <c r="EU41" i="2"/>
  <c r="EV41" i="2"/>
  <c r="EW41" i="2"/>
  <c r="EX41" i="2"/>
  <c r="EY41" i="2"/>
  <c r="EZ41" i="2"/>
  <c r="FA41" i="2"/>
  <c r="FB41" i="2"/>
  <c r="FC41" i="2"/>
  <c r="FD41" i="2"/>
  <c r="FE41" i="2"/>
  <c r="FF41" i="2"/>
  <c r="FH41" i="2"/>
  <c r="FI41" i="2"/>
  <c r="FJ41" i="2"/>
  <c r="FK41" i="2"/>
  <c r="FL41" i="2"/>
  <c r="FM41" i="2"/>
  <c r="FN41" i="2"/>
  <c r="FO41" i="2"/>
  <c r="FP41" i="2"/>
  <c r="FQ41" i="2"/>
  <c r="EN42" i="2"/>
  <c r="EO42" i="2"/>
  <c r="EP42" i="2"/>
  <c r="EQ42" i="2"/>
  <c r="ER42" i="2"/>
  <c r="ES42" i="2"/>
  <c r="ET42" i="2"/>
  <c r="EU42" i="2"/>
  <c r="EV42" i="2"/>
  <c r="EW42" i="2"/>
  <c r="EX42" i="2"/>
  <c r="EY42" i="2"/>
  <c r="FA42" i="2"/>
  <c r="FB42" i="2"/>
  <c r="FC42" i="2"/>
  <c r="FD42" i="2"/>
  <c r="FE42" i="2"/>
  <c r="FF42" i="2"/>
  <c r="FG42" i="2"/>
  <c r="FH42" i="2"/>
  <c r="FI42" i="2"/>
  <c r="FJ42" i="2"/>
  <c r="FK42" i="2"/>
  <c r="FL42" i="2"/>
  <c r="FM42" i="2"/>
  <c r="FN42" i="2"/>
  <c r="FO42" i="2"/>
  <c r="FP42" i="2"/>
  <c r="FQ42" i="2"/>
  <c r="EN43" i="2"/>
  <c r="EO43" i="2"/>
  <c r="EP43" i="2"/>
  <c r="EQ43" i="2"/>
  <c r="ER43" i="2"/>
  <c r="ES43" i="2"/>
  <c r="ET43" i="2"/>
  <c r="EU43" i="2"/>
  <c r="EV43" i="2"/>
  <c r="EW43" i="2"/>
  <c r="EX43" i="2"/>
  <c r="EY43" i="2"/>
  <c r="EZ43" i="2"/>
  <c r="FA43" i="2"/>
  <c r="FB43" i="2"/>
  <c r="FC43" i="2"/>
  <c r="FD43" i="2"/>
  <c r="FE43" i="2"/>
  <c r="FF43" i="2"/>
  <c r="FG43" i="2"/>
  <c r="FH43" i="2"/>
  <c r="FI43" i="2"/>
  <c r="FJ43" i="2"/>
  <c r="FK43" i="2"/>
  <c r="FL43" i="2"/>
  <c r="FM43" i="2"/>
  <c r="FN43" i="2"/>
  <c r="FO43" i="2"/>
  <c r="FP43" i="2"/>
  <c r="FQ43" i="2"/>
  <c r="EN44" i="2"/>
  <c r="EO44" i="2"/>
  <c r="EP44" i="2"/>
  <c r="EQ44" i="2"/>
  <c r="ER44" i="2"/>
  <c r="ES44" i="2"/>
  <c r="ET44" i="2"/>
  <c r="EU44" i="2"/>
  <c r="EV44" i="2"/>
  <c r="EW44" i="2"/>
  <c r="EX44" i="2"/>
  <c r="EY44" i="2"/>
  <c r="EZ44" i="2"/>
  <c r="FA44" i="2"/>
  <c r="FB44" i="2"/>
  <c r="FC44" i="2"/>
  <c r="FD44" i="2"/>
  <c r="FE44" i="2"/>
  <c r="FF44" i="2"/>
  <c r="FG44" i="2"/>
  <c r="FI44" i="2"/>
  <c r="FJ44" i="2"/>
  <c r="FK44" i="2"/>
  <c r="FL44" i="2"/>
  <c r="FM44" i="2"/>
  <c r="FN44" i="2"/>
  <c r="FO44" i="2"/>
  <c r="FP44" i="2"/>
  <c r="FQ44" i="2"/>
  <c r="EN45" i="2"/>
  <c r="EO45" i="2"/>
  <c r="EP45" i="2"/>
  <c r="EQ45" i="2"/>
  <c r="ER45" i="2"/>
  <c r="ES45" i="2"/>
  <c r="ET45" i="2"/>
  <c r="EU45" i="2"/>
  <c r="EV45" i="2"/>
  <c r="EW45" i="2"/>
  <c r="EX45" i="2"/>
  <c r="EY45" i="2"/>
  <c r="EZ45" i="2"/>
  <c r="FA45" i="2"/>
  <c r="FB45" i="2"/>
  <c r="FC45" i="2"/>
  <c r="FD45" i="2"/>
  <c r="FE45" i="2"/>
  <c r="FF45" i="2"/>
  <c r="FG45" i="2"/>
  <c r="FH45" i="2"/>
  <c r="FI45" i="2"/>
  <c r="FJ45" i="2"/>
  <c r="FK45" i="2"/>
  <c r="FL45" i="2"/>
  <c r="FM45" i="2"/>
  <c r="FN45" i="2"/>
  <c r="FO45" i="2"/>
  <c r="FP45" i="2"/>
  <c r="FQ45" i="2"/>
  <c r="EN46" i="2"/>
  <c r="EO46" i="2"/>
  <c r="EP46" i="2"/>
  <c r="EQ46" i="2"/>
  <c r="ER46" i="2"/>
  <c r="ES46" i="2"/>
  <c r="ET46" i="2"/>
  <c r="EU46" i="2"/>
  <c r="EV46" i="2"/>
  <c r="EW46" i="2"/>
  <c r="EX46" i="2"/>
  <c r="EY46" i="2"/>
  <c r="EZ46" i="2"/>
  <c r="FB46" i="2"/>
  <c r="FC46" i="2"/>
  <c r="FD46" i="2"/>
  <c r="FE46" i="2"/>
  <c r="FF46" i="2"/>
  <c r="FG46" i="2"/>
  <c r="FH46" i="2"/>
  <c r="FI46" i="2"/>
  <c r="FJ46" i="2"/>
  <c r="FK46" i="2"/>
  <c r="FL46" i="2"/>
  <c r="FM46" i="2"/>
  <c r="FN46" i="2"/>
  <c r="FO46" i="2"/>
  <c r="FP46" i="2"/>
  <c r="FQ46" i="2"/>
  <c r="EO47" i="2"/>
  <c r="EP47" i="2"/>
  <c r="EQ47" i="2"/>
  <c r="ER47" i="2"/>
  <c r="ES47" i="2"/>
  <c r="ET47" i="2"/>
  <c r="EU47" i="2"/>
  <c r="EV47" i="2"/>
  <c r="EW47" i="2"/>
  <c r="EX47" i="2"/>
  <c r="EY47" i="2"/>
  <c r="EZ47" i="2"/>
  <c r="FA47" i="2"/>
  <c r="FB47" i="2"/>
  <c r="FC47" i="2"/>
  <c r="FD47" i="2"/>
  <c r="FE47" i="2"/>
  <c r="FF47" i="2"/>
  <c r="FG47" i="2"/>
  <c r="FH47" i="2"/>
  <c r="FI47" i="2"/>
  <c r="FJ47" i="2"/>
  <c r="FK47" i="2"/>
  <c r="FL47" i="2"/>
  <c r="FM47" i="2"/>
  <c r="FN47" i="2"/>
  <c r="FO47" i="2"/>
  <c r="FP47" i="2"/>
  <c r="FQ47" i="2"/>
  <c r="EN48" i="2"/>
  <c r="EO48" i="2"/>
  <c r="EP48" i="2"/>
  <c r="EQ48" i="2"/>
  <c r="ER48" i="2"/>
  <c r="ES48" i="2"/>
  <c r="ET48" i="2"/>
  <c r="EU48" i="2"/>
  <c r="EV48" i="2"/>
  <c r="EW48" i="2"/>
  <c r="EX48" i="2"/>
  <c r="EY48" i="2"/>
  <c r="EZ48" i="2"/>
  <c r="FA48" i="2"/>
  <c r="FB48" i="2"/>
  <c r="FC48" i="2"/>
  <c r="FD48" i="2"/>
  <c r="FE48" i="2"/>
  <c r="FF48" i="2"/>
  <c r="FG48" i="2"/>
  <c r="FH48" i="2"/>
  <c r="FJ48" i="2"/>
  <c r="FK48" i="2"/>
  <c r="FL48" i="2"/>
  <c r="FM48" i="2"/>
  <c r="FN48" i="2"/>
  <c r="FO48" i="2"/>
  <c r="FP48" i="2"/>
  <c r="FQ48" i="2"/>
  <c r="EN49" i="2"/>
  <c r="EO49" i="2"/>
  <c r="EP49" i="2"/>
  <c r="EQ49" i="2"/>
  <c r="ER49" i="2"/>
  <c r="ES49" i="2"/>
  <c r="ET49" i="2"/>
  <c r="EU49" i="2"/>
  <c r="EV49" i="2"/>
  <c r="EW49" i="2"/>
  <c r="EX49" i="2"/>
  <c r="EY49" i="2"/>
  <c r="EZ49" i="2"/>
  <c r="FA49" i="2"/>
  <c r="FC49" i="2"/>
  <c r="FD49" i="2"/>
  <c r="FE49" i="2"/>
  <c r="FF49" i="2"/>
  <c r="FG49" i="2"/>
  <c r="FH49" i="2"/>
  <c r="FI49" i="2"/>
  <c r="FJ49" i="2"/>
  <c r="FK49" i="2"/>
  <c r="FL49" i="2"/>
  <c r="FM49" i="2"/>
  <c r="FN49" i="2"/>
  <c r="FO49" i="2"/>
  <c r="FP49" i="2"/>
  <c r="FQ49" i="2"/>
  <c r="EN50" i="2"/>
  <c r="EO50" i="2"/>
  <c r="EP50" i="2"/>
  <c r="EQ50" i="2"/>
  <c r="ER50" i="2"/>
  <c r="ET50" i="2"/>
  <c r="EU50" i="2"/>
  <c r="EW50" i="2"/>
  <c r="EX50" i="2"/>
  <c r="EY50" i="2"/>
  <c r="EZ50" i="2"/>
  <c r="FA50" i="2"/>
  <c r="FB50" i="2"/>
  <c r="FD50" i="2"/>
  <c r="FE50" i="2"/>
  <c r="FF50" i="2"/>
  <c r="FG50" i="2"/>
  <c r="FH50" i="2"/>
  <c r="FI50" i="2"/>
  <c r="FJ50" i="2"/>
  <c r="FK50" i="2"/>
  <c r="FL50" i="2"/>
  <c r="FN50" i="2"/>
  <c r="FO50" i="2"/>
  <c r="FP50" i="2"/>
  <c r="FQ50" i="2"/>
  <c r="EM50" i="2"/>
  <c r="EM49" i="2"/>
  <c r="EM48" i="2"/>
  <c r="EM47" i="2"/>
  <c r="EM46" i="2"/>
  <c r="EM45" i="2"/>
  <c r="EM43" i="2"/>
  <c r="EM42" i="2"/>
  <c r="EM41" i="2"/>
  <c r="EM40" i="2"/>
  <c r="EM39" i="2"/>
  <c r="EM38" i="2"/>
  <c r="EM37" i="2"/>
  <c r="EM36" i="2"/>
  <c r="EM35" i="2"/>
  <c r="EM34" i="2"/>
  <c r="EM33" i="2"/>
  <c r="EM32" i="2"/>
  <c r="EM31" i="2"/>
  <c r="EM30" i="2"/>
  <c r="EM29" i="2"/>
  <c r="EN4" i="2" l="1"/>
  <c r="EO4" i="2"/>
  <c r="EP4" i="2"/>
  <c r="EQ4" i="2"/>
  <c r="ER4" i="2"/>
  <c r="ES4" i="2"/>
  <c r="ET4" i="2"/>
  <c r="EU4" i="2"/>
  <c r="EV4" i="2"/>
  <c r="EW4" i="2"/>
  <c r="EX4" i="2"/>
  <c r="EZ4" i="2"/>
  <c r="FA4" i="2"/>
  <c r="FB4" i="2"/>
  <c r="FC4" i="2"/>
  <c r="FD4" i="2"/>
  <c r="FE4" i="2"/>
  <c r="FF4" i="2"/>
  <c r="FG4" i="2"/>
  <c r="FH4" i="2"/>
  <c r="FI4" i="2"/>
  <c r="FJ4" i="2"/>
  <c r="FK4" i="2"/>
  <c r="FL4" i="2"/>
  <c r="FM4" i="2"/>
  <c r="FN4" i="2"/>
  <c r="FO4" i="2"/>
  <c r="FP4" i="2"/>
  <c r="FQ4" i="2"/>
  <c r="EN5" i="2"/>
  <c r="EO5" i="2"/>
  <c r="EP5" i="2"/>
  <c r="EQ5" i="2"/>
  <c r="ER5" i="2"/>
  <c r="ES5" i="2"/>
  <c r="ET5" i="2"/>
  <c r="EU5" i="2"/>
  <c r="EV5" i="2"/>
  <c r="EW5" i="2"/>
  <c r="EX5" i="2"/>
  <c r="EY5" i="2"/>
  <c r="EZ5" i="2"/>
  <c r="FA5" i="2"/>
  <c r="FB5" i="2"/>
  <c r="FC5" i="2"/>
  <c r="FD5" i="2"/>
  <c r="FE5" i="2"/>
  <c r="FF5" i="2"/>
  <c r="FG5" i="2"/>
  <c r="FH5" i="2"/>
  <c r="FI5" i="2"/>
  <c r="FJ5" i="2"/>
  <c r="FK5" i="2"/>
  <c r="FL5" i="2"/>
  <c r="FM5" i="2"/>
  <c r="FN5" i="2"/>
  <c r="FO5" i="2"/>
  <c r="FP5" i="2"/>
  <c r="FQ5" i="2"/>
  <c r="EN6" i="2"/>
  <c r="EO6" i="2"/>
  <c r="EP6" i="2"/>
  <c r="EQ6" i="2"/>
  <c r="ES6" i="2"/>
  <c r="ET6" i="2"/>
  <c r="EU6" i="2"/>
  <c r="EV6" i="2"/>
  <c r="EW6" i="2"/>
  <c r="EX6" i="2"/>
  <c r="EY6" i="2"/>
  <c r="EZ6" i="2"/>
  <c r="FA6" i="2"/>
  <c r="FB6" i="2"/>
  <c r="FC6" i="2"/>
  <c r="FD6" i="2"/>
  <c r="FE6" i="2"/>
  <c r="FF6" i="2"/>
  <c r="FG6" i="2"/>
  <c r="FH6" i="2"/>
  <c r="FI6" i="2"/>
  <c r="FJ6" i="2"/>
  <c r="FK6" i="2"/>
  <c r="FL6" i="2"/>
  <c r="FN6" i="2"/>
  <c r="FO6" i="2"/>
  <c r="FP6" i="2"/>
  <c r="FQ6" i="2"/>
  <c r="EN7" i="2"/>
  <c r="EO7" i="2"/>
  <c r="EP7" i="2"/>
  <c r="EQ7" i="2"/>
  <c r="ER7" i="2"/>
  <c r="ES7" i="2"/>
  <c r="ET7" i="2"/>
  <c r="EU7" i="2"/>
  <c r="EV7" i="2"/>
  <c r="EW7" i="2"/>
  <c r="EX7" i="2"/>
  <c r="EY7" i="2"/>
  <c r="EZ7" i="2"/>
  <c r="FA7" i="2"/>
  <c r="FB7" i="2"/>
  <c r="FC7" i="2"/>
  <c r="FD7" i="2"/>
  <c r="FE7" i="2"/>
  <c r="FF7" i="2"/>
  <c r="FG7" i="2"/>
  <c r="FH7" i="2"/>
  <c r="FI7" i="2"/>
  <c r="FJ7" i="2"/>
  <c r="FK7" i="2"/>
  <c r="FL7" i="2"/>
  <c r="FM7" i="2"/>
  <c r="FN7" i="2"/>
  <c r="FO7" i="2"/>
  <c r="FP7" i="2"/>
  <c r="FQ7" i="2"/>
  <c r="EN8" i="2"/>
  <c r="EO8" i="2"/>
  <c r="EP8" i="2"/>
  <c r="EQ8" i="2"/>
  <c r="ER8" i="2"/>
  <c r="ES8" i="2"/>
  <c r="ET8" i="2"/>
  <c r="EU8" i="2"/>
  <c r="EV8" i="2"/>
  <c r="EW8" i="2"/>
  <c r="EX8" i="2"/>
  <c r="EY8" i="2"/>
  <c r="FA8" i="2"/>
  <c r="FB8" i="2"/>
  <c r="FC8" i="2"/>
  <c r="FD8" i="2"/>
  <c r="FE8" i="2"/>
  <c r="FF8" i="2"/>
  <c r="FG8" i="2"/>
  <c r="FH8" i="2"/>
  <c r="FI8" i="2"/>
  <c r="FJ8" i="2"/>
  <c r="FK8" i="2"/>
  <c r="FL8" i="2"/>
  <c r="FM8" i="2"/>
  <c r="FN8" i="2"/>
  <c r="FO8" i="2"/>
  <c r="FP8" i="2"/>
  <c r="FQ8" i="2"/>
  <c r="EN9" i="2"/>
  <c r="EO9" i="2"/>
  <c r="EP9" i="2"/>
  <c r="EQ9" i="2"/>
  <c r="ER9" i="2"/>
  <c r="ET9" i="2"/>
  <c r="EU9" i="2"/>
  <c r="EV9" i="2"/>
  <c r="EW9" i="2"/>
  <c r="EX9" i="2"/>
  <c r="EY9" i="2"/>
  <c r="EZ9" i="2"/>
  <c r="FA9" i="2"/>
  <c r="FB9" i="2"/>
  <c r="FC9" i="2"/>
  <c r="FD9" i="2"/>
  <c r="FE9" i="2"/>
  <c r="FF9" i="2"/>
  <c r="FG9" i="2"/>
  <c r="FH9" i="2"/>
  <c r="FI9" i="2"/>
  <c r="FJ9" i="2"/>
  <c r="FK9" i="2"/>
  <c r="FL9" i="2"/>
  <c r="FM9" i="2"/>
  <c r="FN9" i="2"/>
  <c r="FO9" i="2"/>
  <c r="FP9" i="2"/>
  <c r="FQ9" i="2"/>
  <c r="EN10" i="2"/>
  <c r="EO10" i="2"/>
  <c r="EP10" i="2"/>
  <c r="EQ10" i="2"/>
  <c r="ER10" i="2"/>
  <c r="ES10" i="2"/>
  <c r="ET10" i="2"/>
  <c r="EU10" i="2"/>
  <c r="EV10" i="2"/>
  <c r="EW10" i="2"/>
  <c r="EX10" i="2"/>
  <c r="EY10" i="2"/>
  <c r="EZ10" i="2"/>
  <c r="FA10" i="2"/>
  <c r="FB10" i="2"/>
  <c r="FC10" i="2"/>
  <c r="FD10" i="2"/>
  <c r="FE10" i="2"/>
  <c r="FF10" i="2"/>
  <c r="FG10" i="2"/>
  <c r="FI10" i="2"/>
  <c r="FJ10" i="2"/>
  <c r="FK10" i="2"/>
  <c r="FL10" i="2"/>
  <c r="FM10" i="2"/>
  <c r="FN10" i="2"/>
  <c r="FO10" i="2"/>
  <c r="FP10" i="2"/>
  <c r="FQ10" i="2"/>
  <c r="EN11" i="2"/>
  <c r="EO11" i="2"/>
  <c r="EP11" i="2"/>
  <c r="EQ11" i="2"/>
  <c r="ER11" i="2"/>
  <c r="ES11" i="2"/>
  <c r="ET11" i="2"/>
  <c r="EU11" i="2"/>
  <c r="EV11" i="2"/>
  <c r="EW11" i="2"/>
  <c r="EX11" i="2"/>
  <c r="EY11" i="2"/>
  <c r="EZ11" i="2"/>
  <c r="FB11" i="2"/>
  <c r="FC11" i="2"/>
  <c r="FD11" i="2"/>
  <c r="FE11" i="2"/>
  <c r="FF11" i="2"/>
  <c r="FG11" i="2"/>
  <c r="FH11" i="2"/>
  <c r="FI11" i="2"/>
  <c r="FJ11" i="2"/>
  <c r="FK11" i="2"/>
  <c r="FL11" i="2"/>
  <c r="FM11" i="2"/>
  <c r="FN11" i="2"/>
  <c r="FO11" i="2"/>
  <c r="FP11" i="2"/>
  <c r="FQ11" i="2"/>
  <c r="EN12" i="2"/>
  <c r="EO12" i="2"/>
  <c r="EP12" i="2"/>
  <c r="EQ12" i="2"/>
  <c r="ER12" i="2"/>
  <c r="ES12" i="2"/>
  <c r="ET12" i="2"/>
  <c r="EU12" i="2"/>
  <c r="EV12" i="2"/>
  <c r="EW12" i="2"/>
  <c r="EX12" i="2"/>
  <c r="EY12" i="2"/>
  <c r="EZ12" i="2"/>
  <c r="FA12" i="2"/>
  <c r="FB12" i="2"/>
  <c r="FC12" i="2"/>
  <c r="FD12" i="2"/>
  <c r="FE12" i="2"/>
  <c r="FF12" i="2"/>
  <c r="FG12" i="2"/>
  <c r="FH12" i="2"/>
  <c r="FI12" i="2"/>
  <c r="FJ12" i="2"/>
  <c r="FK12" i="2"/>
  <c r="FL12" i="2"/>
  <c r="FM12" i="2"/>
  <c r="FN12" i="2"/>
  <c r="FO12" i="2"/>
  <c r="FP12" i="2"/>
  <c r="FQ12" i="2"/>
  <c r="FO14" i="2"/>
  <c r="FP14" i="2"/>
  <c r="FQ14" i="2"/>
  <c r="EN15" i="2"/>
  <c r="EO15" i="2"/>
  <c r="EP15" i="2"/>
  <c r="EQ15" i="2"/>
  <c r="ER15" i="2"/>
  <c r="ES15" i="2"/>
  <c r="ET15" i="2"/>
  <c r="EU15" i="2"/>
  <c r="EV15" i="2"/>
  <c r="EW15" i="2"/>
  <c r="EX15" i="2"/>
  <c r="EY15" i="2"/>
  <c r="EZ15" i="2"/>
  <c r="FA15" i="2"/>
  <c r="FC15" i="2"/>
  <c r="FD15" i="2"/>
  <c r="FE15" i="2"/>
  <c r="FF15" i="2"/>
  <c r="FG15" i="2"/>
  <c r="FH15" i="2"/>
  <c r="FI15" i="2"/>
  <c r="FJ15" i="2"/>
  <c r="FK15" i="2"/>
  <c r="FL15" i="2"/>
  <c r="FM15" i="2"/>
  <c r="FN15" i="2"/>
  <c r="FO15" i="2"/>
  <c r="FP15" i="2"/>
  <c r="FQ15" i="2"/>
  <c r="EN16" i="2"/>
  <c r="EP16" i="2"/>
  <c r="EQ16" i="2"/>
  <c r="ER16" i="2"/>
  <c r="ES16" i="2"/>
  <c r="ET16" i="2"/>
  <c r="EU16" i="2"/>
  <c r="EV16" i="2"/>
  <c r="EW16" i="2"/>
  <c r="EX16" i="2"/>
  <c r="EY16" i="2"/>
  <c r="EZ16" i="2"/>
  <c r="FA16" i="2"/>
  <c r="FB16" i="2"/>
  <c r="FC16" i="2"/>
  <c r="FD16" i="2"/>
  <c r="FE16" i="2"/>
  <c r="FF16" i="2"/>
  <c r="FG16" i="2"/>
  <c r="FH16" i="2"/>
  <c r="FI16" i="2"/>
  <c r="FJ16" i="2"/>
  <c r="FK16" i="2"/>
  <c r="FL16" i="2"/>
  <c r="FM16" i="2"/>
  <c r="FN16" i="2"/>
  <c r="FO16" i="2"/>
  <c r="FP16" i="2"/>
  <c r="FQ16" i="2"/>
  <c r="EN18" i="2"/>
  <c r="EO18" i="2"/>
  <c r="EP18" i="2"/>
  <c r="EQ18" i="2"/>
  <c r="ER18" i="2"/>
  <c r="ES18" i="2"/>
  <c r="ET18" i="2"/>
  <c r="EU18" i="2"/>
  <c r="EV18" i="2"/>
  <c r="EW18" i="2"/>
  <c r="EX18" i="2"/>
  <c r="EY18" i="2"/>
  <c r="EZ18" i="2"/>
  <c r="FA18" i="2"/>
  <c r="FB18" i="2"/>
  <c r="FD18" i="2"/>
  <c r="FE18" i="2"/>
  <c r="FF18" i="2"/>
  <c r="FG18" i="2"/>
  <c r="FH18" i="2"/>
  <c r="FI18" i="2"/>
  <c r="FJ18" i="2"/>
  <c r="FK18" i="2"/>
  <c r="FL18" i="2"/>
  <c r="FM18" i="2"/>
  <c r="FN18" i="2"/>
  <c r="FO18" i="2"/>
  <c r="FP18" i="2"/>
  <c r="FQ18" i="2"/>
  <c r="EN19" i="2"/>
  <c r="EO19" i="2"/>
  <c r="EP19" i="2"/>
  <c r="EQ19" i="2"/>
  <c r="ER19" i="2"/>
  <c r="ES19" i="2"/>
  <c r="ET19" i="2"/>
  <c r="EU19" i="2"/>
  <c r="EV19" i="2"/>
  <c r="EW19" i="2"/>
  <c r="EX19" i="2"/>
  <c r="EY19" i="2"/>
  <c r="EZ19" i="2"/>
  <c r="FA19" i="2"/>
  <c r="FB19" i="2"/>
  <c r="FC19" i="2"/>
  <c r="FD19" i="2"/>
  <c r="FE19" i="2"/>
  <c r="FF19" i="2"/>
  <c r="FG19" i="2"/>
  <c r="FH19" i="2"/>
  <c r="FI19" i="2"/>
  <c r="FJ19" i="2"/>
  <c r="FK19" i="2"/>
  <c r="FL19" i="2"/>
  <c r="FM19" i="2"/>
  <c r="FN19" i="2"/>
  <c r="FO19" i="2"/>
  <c r="FP19" i="2"/>
  <c r="FQ19" i="2"/>
  <c r="EN20" i="2"/>
  <c r="EO20" i="2"/>
  <c r="EQ20" i="2"/>
  <c r="ER20" i="2"/>
  <c r="ES20" i="2"/>
  <c r="ET20" i="2"/>
  <c r="EU20" i="2"/>
  <c r="EV20" i="2"/>
  <c r="EW20" i="2"/>
  <c r="EX20" i="2"/>
  <c r="EY20" i="2"/>
  <c r="EZ20" i="2"/>
  <c r="FA20" i="2"/>
  <c r="FB20" i="2"/>
  <c r="FC20" i="2"/>
  <c r="FD20" i="2"/>
  <c r="FE20" i="2"/>
  <c r="FF20" i="2"/>
  <c r="FG20" i="2"/>
  <c r="FH20" i="2"/>
  <c r="FI20" i="2"/>
  <c r="FJ20" i="2"/>
  <c r="FL20" i="2"/>
  <c r="FM20" i="2"/>
  <c r="FN20" i="2"/>
  <c r="FO20" i="2"/>
  <c r="FP20" i="2"/>
  <c r="FQ20" i="2"/>
  <c r="EN21" i="2"/>
  <c r="EO21" i="2"/>
  <c r="EP21" i="2"/>
  <c r="EQ21" i="2"/>
  <c r="ER21" i="2"/>
  <c r="ES21" i="2"/>
  <c r="ET21" i="2"/>
  <c r="EU21" i="2"/>
  <c r="EV21" i="2"/>
  <c r="EW21" i="2"/>
  <c r="EX21" i="2"/>
  <c r="EY21" i="2"/>
  <c r="EZ21" i="2"/>
  <c r="FA21" i="2"/>
  <c r="FB21" i="2"/>
  <c r="FC21" i="2"/>
  <c r="FD21" i="2"/>
  <c r="FE21" i="2"/>
  <c r="FF21" i="2"/>
  <c r="FG21" i="2"/>
  <c r="FH21" i="2"/>
  <c r="FI21" i="2"/>
  <c r="FJ21" i="2"/>
  <c r="FK21" i="2"/>
  <c r="FL21" i="2"/>
  <c r="FM21" i="2"/>
  <c r="FN21" i="2"/>
  <c r="FO21" i="2"/>
  <c r="FP21" i="2"/>
  <c r="FQ21" i="2"/>
  <c r="EN22" i="2"/>
  <c r="EO22" i="2"/>
  <c r="EP22" i="2"/>
  <c r="EQ22" i="2"/>
  <c r="ER22" i="2"/>
  <c r="ES22" i="2"/>
  <c r="ET22" i="2"/>
  <c r="EU22" i="2"/>
  <c r="EV22" i="2"/>
  <c r="EW22" i="2"/>
  <c r="EY22" i="2"/>
  <c r="EZ22" i="2"/>
  <c r="FA22" i="2"/>
  <c r="FB22" i="2"/>
  <c r="FC22" i="2"/>
  <c r="FD22" i="2"/>
  <c r="FE22" i="2"/>
  <c r="FF22" i="2"/>
  <c r="FG22" i="2"/>
  <c r="FH22" i="2"/>
  <c r="FI22" i="2"/>
  <c r="FJ22" i="2"/>
  <c r="FK22" i="2"/>
  <c r="FL22" i="2"/>
  <c r="FM22" i="2"/>
  <c r="FN22" i="2"/>
  <c r="FO22" i="2"/>
  <c r="FP22" i="2"/>
  <c r="FQ22" i="2"/>
  <c r="EN23" i="2"/>
  <c r="EO23" i="2"/>
  <c r="EP23" i="2"/>
  <c r="ER23" i="2"/>
  <c r="ES23" i="2"/>
  <c r="ET23" i="2"/>
  <c r="EU23" i="2"/>
  <c r="EV23" i="2"/>
  <c r="EW23" i="2"/>
  <c r="EX23" i="2"/>
  <c r="EY23" i="2"/>
  <c r="EZ23" i="2"/>
  <c r="FA23" i="2"/>
  <c r="FB23" i="2"/>
  <c r="FC23" i="2"/>
  <c r="FD23" i="2"/>
  <c r="FE23" i="2"/>
  <c r="FF23" i="2"/>
  <c r="FG23" i="2"/>
  <c r="FH23" i="2"/>
  <c r="FI23" i="2"/>
  <c r="FJ23" i="2"/>
  <c r="FK23" i="2"/>
  <c r="FL23" i="2"/>
  <c r="FM23" i="2"/>
  <c r="FN23" i="2"/>
  <c r="FO23" i="2"/>
  <c r="FP23" i="2"/>
  <c r="FQ23" i="2"/>
  <c r="EN24" i="2"/>
  <c r="EO24" i="2"/>
  <c r="EP24" i="2"/>
  <c r="EQ24" i="2"/>
  <c r="ER24" i="2"/>
  <c r="ES24" i="2"/>
  <c r="ET24" i="2"/>
  <c r="EU24" i="2"/>
  <c r="EV24" i="2"/>
  <c r="EW24" i="2"/>
  <c r="EX24" i="2"/>
  <c r="EY24" i="2"/>
  <c r="EZ24" i="2"/>
  <c r="FA24" i="2"/>
  <c r="FB24" i="2"/>
  <c r="FC24" i="2"/>
  <c r="FD24" i="2"/>
  <c r="FE24" i="2"/>
  <c r="FF24" i="2"/>
  <c r="FG24" i="2"/>
  <c r="FH24" i="2"/>
  <c r="FI24" i="2"/>
  <c r="FJ24" i="2"/>
  <c r="FK24" i="2"/>
  <c r="FM24" i="2"/>
  <c r="FN24" i="2"/>
  <c r="FO24" i="2"/>
  <c r="FP24" i="2"/>
  <c r="FQ24" i="2"/>
  <c r="EN25" i="2"/>
  <c r="EO25" i="2"/>
  <c r="EP25" i="2"/>
  <c r="EQ25" i="2"/>
  <c r="ER25" i="2"/>
  <c r="ES25" i="2"/>
  <c r="EU25" i="2"/>
  <c r="EV25" i="2"/>
  <c r="EW25" i="2"/>
  <c r="EX25" i="2"/>
  <c r="EY25" i="2"/>
  <c r="EZ25" i="2"/>
  <c r="FA25" i="2"/>
  <c r="FB25" i="2"/>
  <c r="FC25" i="2"/>
  <c r="FE25" i="2"/>
  <c r="FF25" i="2"/>
  <c r="FG25" i="2"/>
  <c r="FH25" i="2"/>
  <c r="FI25" i="2"/>
  <c r="FJ25" i="2"/>
  <c r="FK25" i="2"/>
  <c r="FL25" i="2"/>
  <c r="FM25" i="2"/>
  <c r="FO25" i="2"/>
  <c r="FP25" i="2"/>
  <c r="FQ25" i="2"/>
  <c r="EM24" i="2"/>
  <c r="EM23" i="2"/>
  <c r="EM22" i="2"/>
  <c r="EM21" i="2"/>
  <c r="EM20" i="2"/>
  <c r="EM19" i="2"/>
  <c r="EM18" i="2"/>
  <c r="EM16" i="2"/>
  <c r="EM15" i="2"/>
  <c r="EM12" i="2"/>
  <c r="EM11" i="2"/>
  <c r="EM10" i="2"/>
  <c r="EM9" i="2"/>
  <c r="EM8" i="2"/>
  <c r="EM7" i="2"/>
  <c r="EM6" i="2"/>
  <c r="EM5" i="2"/>
  <c r="DD50" i="2" l="1"/>
  <c r="DE50" i="2"/>
  <c r="DF50" i="2"/>
  <c r="DG50" i="2"/>
  <c r="DH50" i="2"/>
  <c r="DI50" i="2"/>
  <c r="DK50" i="2"/>
  <c r="DL50" i="2"/>
  <c r="DN50" i="2"/>
  <c r="DO50" i="2"/>
  <c r="DP50" i="2"/>
  <c r="DQ50" i="2"/>
  <c r="DR50" i="2"/>
  <c r="DS50" i="2"/>
  <c r="DU50" i="2"/>
  <c r="DV50" i="2"/>
  <c r="DW50" i="2"/>
  <c r="DX50" i="2"/>
  <c r="DY50" i="2"/>
  <c r="DZ50" i="2"/>
  <c r="EA50" i="2"/>
  <c r="EB50" i="2"/>
  <c r="EC50" i="2"/>
  <c r="ED50" i="2"/>
  <c r="EE50" i="2"/>
  <c r="EF50" i="2"/>
  <c r="EG50" i="2"/>
  <c r="DC50" i="2"/>
  <c r="DD29" i="2"/>
  <c r="DE29" i="2"/>
  <c r="DF29" i="2"/>
  <c r="DG29" i="2"/>
  <c r="DH29" i="2"/>
  <c r="DI29" i="2"/>
  <c r="DJ29" i="2"/>
  <c r="DK29" i="2"/>
  <c r="DL29" i="2"/>
  <c r="DM29" i="2"/>
  <c r="DN29" i="2"/>
  <c r="DO29" i="2"/>
  <c r="DP29" i="2"/>
  <c r="DQ29" i="2"/>
  <c r="DR29" i="2"/>
  <c r="DS29" i="2"/>
  <c r="DT29" i="2"/>
  <c r="DU29" i="2"/>
  <c r="DV29" i="2"/>
  <c r="DW29" i="2"/>
  <c r="DY29" i="2"/>
  <c r="DZ29" i="2"/>
  <c r="EA29" i="2"/>
  <c r="EB29" i="2"/>
  <c r="EC29" i="2"/>
  <c r="ED29" i="2"/>
  <c r="EE29" i="2"/>
  <c r="EF29" i="2"/>
  <c r="EG29" i="2"/>
  <c r="DD30" i="2"/>
  <c r="DE30" i="2"/>
  <c r="DF30" i="2"/>
  <c r="DG30" i="2"/>
  <c r="DH30" i="2"/>
  <c r="DI30" i="2"/>
  <c r="DJ30" i="2"/>
  <c r="DK30" i="2"/>
  <c r="DL30" i="2"/>
  <c r="DM30" i="2"/>
  <c r="DN30" i="2"/>
  <c r="DO30" i="2"/>
  <c r="DP30" i="2"/>
  <c r="DR30" i="2"/>
  <c r="DS30" i="2"/>
  <c r="DT30" i="2"/>
  <c r="DU30" i="2"/>
  <c r="DV30" i="2"/>
  <c r="DW30" i="2"/>
  <c r="DX30" i="2"/>
  <c r="DY30" i="2"/>
  <c r="DZ30" i="2"/>
  <c r="EA30" i="2"/>
  <c r="EB30" i="2"/>
  <c r="EC30" i="2"/>
  <c r="ED30" i="2"/>
  <c r="EE30" i="2"/>
  <c r="EF30" i="2"/>
  <c r="EG30" i="2"/>
  <c r="DD31" i="2"/>
  <c r="DE31" i="2"/>
  <c r="DF31" i="2"/>
  <c r="DG31" i="2"/>
  <c r="DH31" i="2"/>
  <c r="DI31" i="2"/>
  <c r="DJ31" i="2"/>
  <c r="DK31" i="2"/>
  <c r="DL31" i="2"/>
  <c r="DM31" i="2"/>
  <c r="DN31" i="2"/>
  <c r="DO31" i="2"/>
  <c r="DP31" i="2"/>
  <c r="DQ31" i="2"/>
  <c r="DR31" i="2"/>
  <c r="DS31" i="2"/>
  <c r="DT31" i="2"/>
  <c r="DU31" i="2"/>
  <c r="DV31" i="2"/>
  <c r="DW31" i="2"/>
  <c r="DX31" i="2"/>
  <c r="DY31" i="2"/>
  <c r="DZ31" i="2"/>
  <c r="EA31" i="2"/>
  <c r="EB31" i="2"/>
  <c r="EC31" i="2"/>
  <c r="ED31" i="2"/>
  <c r="EE31" i="2"/>
  <c r="EF31" i="2"/>
  <c r="EG31" i="2"/>
  <c r="DE32" i="2"/>
  <c r="DF32" i="2"/>
  <c r="DG32" i="2"/>
  <c r="DH32" i="2"/>
  <c r="DI32" i="2"/>
  <c r="DJ32" i="2"/>
  <c r="DK32" i="2"/>
  <c r="DL32" i="2"/>
  <c r="DM32" i="2"/>
  <c r="DN32" i="2"/>
  <c r="DO32" i="2"/>
  <c r="DP32" i="2"/>
  <c r="DQ32" i="2"/>
  <c r="DR32" i="2"/>
  <c r="DS32" i="2"/>
  <c r="DT32" i="2"/>
  <c r="DU32" i="2"/>
  <c r="DV32" i="2"/>
  <c r="DW32" i="2"/>
  <c r="DX32" i="2"/>
  <c r="DZ32" i="2"/>
  <c r="EA32" i="2"/>
  <c r="EB32" i="2"/>
  <c r="EC32" i="2"/>
  <c r="ED32" i="2"/>
  <c r="EE32" i="2"/>
  <c r="EF32" i="2"/>
  <c r="EG32" i="2"/>
  <c r="DD33" i="2"/>
  <c r="DE33" i="2"/>
  <c r="DF33" i="2"/>
  <c r="DG33" i="2"/>
  <c r="DH33" i="2"/>
  <c r="DI33" i="2"/>
  <c r="DJ33" i="2"/>
  <c r="DK33" i="2"/>
  <c r="DL33" i="2"/>
  <c r="DM33" i="2"/>
  <c r="DN33" i="2"/>
  <c r="DO33" i="2"/>
  <c r="DP33" i="2"/>
  <c r="DQ33" i="2"/>
  <c r="DR33" i="2"/>
  <c r="DS33" i="2"/>
  <c r="DT33" i="2"/>
  <c r="DU33" i="2"/>
  <c r="DV33" i="2"/>
  <c r="DW33" i="2"/>
  <c r="DX33" i="2"/>
  <c r="DY33" i="2"/>
  <c r="DZ33" i="2"/>
  <c r="EA33" i="2"/>
  <c r="EB33" i="2"/>
  <c r="EC33" i="2"/>
  <c r="ED33" i="2"/>
  <c r="EE33" i="2"/>
  <c r="EF33" i="2"/>
  <c r="EG33" i="2"/>
  <c r="DD34" i="2"/>
  <c r="DE34" i="2"/>
  <c r="DF34" i="2"/>
  <c r="DG34" i="2"/>
  <c r="DH34" i="2"/>
  <c r="DI34" i="2"/>
  <c r="DJ34" i="2"/>
  <c r="DK34" i="2"/>
  <c r="DL34" i="2"/>
  <c r="DM34" i="2"/>
  <c r="DN34" i="2"/>
  <c r="DO34" i="2"/>
  <c r="DP34" i="2"/>
  <c r="DQ34" i="2"/>
  <c r="DS34" i="2"/>
  <c r="DT34" i="2"/>
  <c r="DU34" i="2"/>
  <c r="DV34" i="2"/>
  <c r="DW34" i="2"/>
  <c r="DX34" i="2"/>
  <c r="DY34" i="2"/>
  <c r="DZ34" i="2"/>
  <c r="EA34" i="2"/>
  <c r="EB34" i="2"/>
  <c r="EC34" i="2"/>
  <c r="ED34" i="2"/>
  <c r="EE34" i="2"/>
  <c r="EF34" i="2"/>
  <c r="EG34" i="2"/>
  <c r="DD35" i="2"/>
  <c r="DF35" i="2"/>
  <c r="DG35" i="2"/>
  <c r="DH35" i="2"/>
  <c r="DI35" i="2"/>
  <c r="DJ35" i="2"/>
  <c r="DK35" i="2"/>
  <c r="DL35" i="2"/>
  <c r="DM35" i="2"/>
  <c r="DN35" i="2"/>
  <c r="DO35" i="2"/>
  <c r="DP35" i="2"/>
  <c r="DQ35" i="2"/>
  <c r="DR35" i="2"/>
  <c r="DS35" i="2"/>
  <c r="DT35" i="2"/>
  <c r="DU35" i="2"/>
  <c r="DV35" i="2"/>
  <c r="DW35" i="2"/>
  <c r="DX35" i="2"/>
  <c r="DY35" i="2"/>
  <c r="DZ35" i="2"/>
  <c r="EA35" i="2"/>
  <c r="EB35" i="2"/>
  <c r="EC35" i="2"/>
  <c r="ED35" i="2"/>
  <c r="EE35" i="2"/>
  <c r="EF35" i="2"/>
  <c r="EG35" i="2"/>
  <c r="DD36" i="2"/>
  <c r="DE36" i="2"/>
  <c r="DF36" i="2"/>
  <c r="DG36" i="2"/>
  <c r="DH36" i="2"/>
  <c r="DI36" i="2"/>
  <c r="DJ36" i="2"/>
  <c r="DK36" i="2"/>
  <c r="DL36" i="2"/>
  <c r="DM36" i="2"/>
  <c r="DN36" i="2"/>
  <c r="DO36" i="2"/>
  <c r="DP36" i="2"/>
  <c r="DQ36" i="2"/>
  <c r="DR36" i="2"/>
  <c r="DS36" i="2"/>
  <c r="DT36" i="2"/>
  <c r="DU36" i="2"/>
  <c r="DV36" i="2"/>
  <c r="DW36" i="2"/>
  <c r="DX36" i="2"/>
  <c r="DY36" i="2"/>
  <c r="EA36" i="2"/>
  <c r="EB36" i="2"/>
  <c r="EC36" i="2"/>
  <c r="ED36" i="2"/>
  <c r="EE36" i="2"/>
  <c r="EF36" i="2"/>
  <c r="EG36" i="2"/>
  <c r="DD37" i="2"/>
  <c r="DE37" i="2"/>
  <c r="DF37" i="2"/>
  <c r="DG37" i="2"/>
  <c r="DH37" i="2"/>
  <c r="DI37" i="2"/>
  <c r="DJ37" i="2"/>
  <c r="DK37" i="2"/>
  <c r="DL37" i="2"/>
  <c r="DM37" i="2"/>
  <c r="DN37" i="2"/>
  <c r="DO37" i="2"/>
  <c r="DP37" i="2"/>
  <c r="DQ37" i="2"/>
  <c r="DR37" i="2"/>
  <c r="DT37" i="2"/>
  <c r="DU37" i="2"/>
  <c r="DV37" i="2"/>
  <c r="DW37" i="2"/>
  <c r="DX37" i="2"/>
  <c r="DY37" i="2"/>
  <c r="DZ37" i="2"/>
  <c r="EA37" i="2"/>
  <c r="EB37" i="2"/>
  <c r="EC37" i="2"/>
  <c r="ED37" i="2"/>
  <c r="EE37" i="2"/>
  <c r="EF37" i="2"/>
  <c r="EG37" i="2"/>
  <c r="DD38" i="2"/>
  <c r="DE38" i="2"/>
  <c r="DF38" i="2"/>
  <c r="DG38" i="2"/>
  <c r="DH38" i="2"/>
  <c r="DI38" i="2"/>
  <c r="DJ38" i="2"/>
  <c r="DK38" i="2"/>
  <c r="DL38" i="2"/>
  <c r="DM38" i="2"/>
  <c r="DN38" i="2"/>
  <c r="DO38" i="2"/>
  <c r="DP38" i="2"/>
  <c r="DQ38" i="2"/>
  <c r="DR38" i="2"/>
  <c r="DS38" i="2"/>
  <c r="DT38" i="2"/>
  <c r="DU38" i="2"/>
  <c r="DV38" i="2"/>
  <c r="DW38" i="2"/>
  <c r="DX38" i="2"/>
  <c r="DY38" i="2"/>
  <c r="DZ38" i="2"/>
  <c r="EA38" i="2"/>
  <c r="EB38" i="2"/>
  <c r="EC38" i="2"/>
  <c r="ED38" i="2"/>
  <c r="EE38" i="2"/>
  <c r="EF38" i="2"/>
  <c r="EG38" i="2"/>
  <c r="DD39" i="2"/>
  <c r="DE39" i="2"/>
  <c r="DG39" i="2"/>
  <c r="DH39" i="2"/>
  <c r="DI39" i="2"/>
  <c r="DJ39" i="2"/>
  <c r="DK39" i="2"/>
  <c r="DL39" i="2"/>
  <c r="DM39" i="2"/>
  <c r="DN39" i="2"/>
  <c r="DO39" i="2"/>
  <c r="DP39" i="2"/>
  <c r="DQ39" i="2"/>
  <c r="DR39" i="2"/>
  <c r="DS39" i="2"/>
  <c r="DT39" i="2"/>
  <c r="DU39" i="2"/>
  <c r="DV39" i="2"/>
  <c r="DW39" i="2"/>
  <c r="DX39" i="2"/>
  <c r="DY39" i="2"/>
  <c r="DZ39" i="2"/>
  <c r="EB39" i="2"/>
  <c r="EC39" i="2"/>
  <c r="ED39" i="2"/>
  <c r="EE39" i="2"/>
  <c r="EF39" i="2"/>
  <c r="EG39" i="2"/>
  <c r="DD40" i="2"/>
  <c r="DE40" i="2"/>
  <c r="DF40" i="2"/>
  <c r="DG40" i="2"/>
  <c r="DH40" i="2"/>
  <c r="DI40" i="2"/>
  <c r="DJ40" i="2"/>
  <c r="DK40" i="2"/>
  <c r="DL40" i="2"/>
  <c r="DM40" i="2"/>
  <c r="DN40" i="2"/>
  <c r="DO40" i="2"/>
  <c r="DP40" i="2"/>
  <c r="DQ40" i="2"/>
  <c r="DR40" i="2"/>
  <c r="DS40" i="2"/>
  <c r="DT40" i="2"/>
  <c r="DU40" i="2"/>
  <c r="DV40" i="2"/>
  <c r="DW40" i="2"/>
  <c r="DX40" i="2"/>
  <c r="DY40" i="2"/>
  <c r="DZ40" i="2"/>
  <c r="EA40" i="2"/>
  <c r="EB40" i="2"/>
  <c r="EC40" i="2"/>
  <c r="ED40" i="2"/>
  <c r="EE40" i="2"/>
  <c r="EF40" i="2"/>
  <c r="EG40" i="2"/>
  <c r="DD41" i="2"/>
  <c r="DE41" i="2"/>
  <c r="DF41" i="2"/>
  <c r="DG41" i="2"/>
  <c r="DH41" i="2"/>
  <c r="DI41" i="2"/>
  <c r="DJ41" i="2"/>
  <c r="DK41" i="2"/>
  <c r="DL41" i="2"/>
  <c r="DM41" i="2"/>
  <c r="DO41" i="2"/>
  <c r="DP41" i="2"/>
  <c r="DQ41" i="2"/>
  <c r="DR41" i="2"/>
  <c r="DS41" i="2"/>
  <c r="DT41" i="2"/>
  <c r="DU41" i="2"/>
  <c r="DV41" i="2"/>
  <c r="DW41" i="2"/>
  <c r="DX41" i="2"/>
  <c r="DY41" i="2"/>
  <c r="DZ41" i="2"/>
  <c r="EA41" i="2"/>
  <c r="EB41" i="2"/>
  <c r="EC41" i="2"/>
  <c r="ED41" i="2"/>
  <c r="EE41" i="2"/>
  <c r="EF41" i="2"/>
  <c r="EG41" i="2"/>
  <c r="DD42" i="2"/>
  <c r="DE42" i="2"/>
  <c r="DF42" i="2"/>
  <c r="DH42" i="2"/>
  <c r="DI42" i="2"/>
  <c r="DJ42" i="2"/>
  <c r="DK42" i="2"/>
  <c r="DL42" i="2"/>
  <c r="DM42" i="2"/>
  <c r="DN42" i="2"/>
  <c r="DO42" i="2"/>
  <c r="DP42" i="2"/>
  <c r="DQ42" i="2"/>
  <c r="DR42" i="2"/>
  <c r="DS42" i="2"/>
  <c r="DT42" i="2"/>
  <c r="DU42" i="2"/>
  <c r="DV42" i="2"/>
  <c r="DW42" i="2"/>
  <c r="DX42" i="2"/>
  <c r="DY42" i="2"/>
  <c r="DZ42" i="2"/>
  <c r="EA42" i="2"/>
  <c r="EB42" i="2"/>
  <c r="EC42" i="2"/>
  <c r="ED42" i="2"/>
  <c r="EE42" i="2"/>
  <c r="EF42" i="2"/>
  <c r="EG42" i="2"/>
  <c r="DD43" i="2"/>
  <c r="DE43" i="2"/>
  <c r="DF43" i="2"/>
  <c r="DG43" i="2"/>
  <c r="DH43" i="2"/>
  <c r="DI43" i="2"/>
  <c r="DJ43" i="2"/>
  <c r="DK43" i="2"/>
  <c r="DL43" i="2"/>
  <c r="DM43" i="2"/>
  <c r="DN43" i="2"/>
  <c r="DO43" i="2"/>
  <c r="DP43" i="2"/>
  <c r="DQ43" i="2"/>
  <c r="DR43" i="2"/>
  <c r="DS43" i="2"/>
  <c r="DT43" i="2"/>
  <c r="DU43" i="2"/>
  <c r="DV43" i="2"/>
  <c r="DW43" i="2"/>
  <c r="DX43" i="2"/>
  <c r="DY43" i="2"/>
  <c r="DZ43" i="2"/>
  <c r="EA43" i="2"/>
  <c r="EC43" i="2"/>
  <c r="ED43" i="2"/>
  <c r="EE43" i="2"/>
  <c r="EF43" i="2"/>
  <c r="EG43" i="2"/>
  <c r="DD44" i="2"/>
  <c r="DE44" i="2"/>
  <c r="DF44" i="2"/>
  <c r="DG44" i="2"/>
  <c r="DH44" i="2"/>
  <c r="DI44" i="2"/>
  <c r="DJ44" i="2"/>
  <c r="DK44" i="2"/>
  <c r="DL44" i="2"/>
  <c r="DM44" i="2"/>
  <c r="DN44" i="2"/>
  <c r="DP44" i="2"/>
  <c r="DQ44" i="2"/>
  <c r="DR44" i="2"/>
  <c r="DS44" i="2"/>
  <c r="DT44" i="2"/>
  <c r="DU44" i="2"/>
  <c r="DV44" i="2"/>
  <c r="DW44" i="2"/>
  <c r="DX44" i="2"/>
  <c r="DY44" i="2"/>
  <c r="DZ44" i="2"/>
  <c r="EA44" i="2"/>
  <c r="EB44" i="2"/>
  <c r="EC44" i="2"/>
  <c r="ED44" i="2"/>
  <c r="EE44" i="2"/>
  <c r="EF44" i="2"/>
  <c r="EG44" i="2"/>
  <c r="DD45" i="2"/>
  <c r="DE45" i="2"/>
  <c r="DF45" i="2"/>
  <c r="DG45" i="2"/>
  <c r="DH45" i="2"/>
  <c r="DI45" i="2"/>
  <c r="DJ45" i="2"/>
  <c r="DK45" i="2"/>
  <c r="DL45" i="2"/>
  <c r="DM45" i="2"/>
  <c r="DN45" i="2"/>
  <c r="DO45" i="2"/>
  <c r="DP45" i="2"/>
  <c r="DQ45" i="2"/>
  <c r="DR45" i="2"/>
  <c r="DS45" i="2"/>
  <c r="DT45" i="2"/>
  <c r="DU45" i="2"/>
  <c r="DV45" i="2"/>
  <c r="DW45" i="2"/>
  <c r="DX45" i="2"/>
  <c r="DY45" i="2"/>
  <c r="DZ45" i="2"/>
  <c r="EA45" i="2"/>
  <c r="EB45" i="2"/>
  <c r="EC45" i="2"/>
  <c r="ED45" i="2"/>
  <c r="EE45" i="2"/>
  <c r="EF45" i="2"/>
  <c r="EG45" i="2"/>
  <c r="DD46" i="2"/>
  <c r="DE46" i="2"/>
  <c r="DF46" i="2"/>
  <c r="DG46" i="2"/>
  <c r="DI46" i="2"/>
  <c r="DJ46" i="2"/>
  <c r="DK46" i="2"/>
  <c r="DL46" i="2"/>
  <c r="DM46" i="2"/>
  <c r="DN46" i="2"/>
  <c r="DO46" i="2"/>
  <c r="DP46" i="2"/>
  <c r="DQ46" i="2"/>
  <c r="DR46" i="2"/>
  <c r="DS46" i="2"/>
  <c r="DT46" i="2"/>
  <c r="DU46" i="2"/>
  <c r="DV46" i="2"/>
  <c r="DW46" i="2"/>
  <c r="DX46" i="2"/>
  <c r="DY46" i="2"/>
  <c r="DZ46" i="2"/>
  <c r="EA46" i="2"/>
  <c r="EB46" i="2"/>
  <c r="ED46" i="2"/>
  <c r="EE46" i="2"/>
  <c r="EF46" i="2"/>
  <c r="EG46" i="2"/>
  <c r="DD47" i="2"/>
  <c r="DE47" i="2"/>
  <c r="DF47" i="2"/>
  <c r="DG47" i="2"/>
  <c r="DH47" i="2"/>
  <c r="DI47" i="2"/>
  <c r="DJ47" i="2"/>
  <c r="DK47" i="2"/>
  <c r="DL47" i="2"/>
  <c r="DM47" i="2"/>
  <c r="DN47" i="2"/>
  <c r="DO47" i="2"/>
  <c r="DP47" i="2"/>
  <c r="DQ47" i="2"/>
  <c r="DR47" i="2"/>
  <c r="DS47" i="2"/>
  <c r="DT47" i="2"/>
  <c r="DU47" i="2"/>
  <c r="DV47" i="2"/>
  <c r="DW47" i="2"/>
  <c r="DX47" i="2"/>
  <c r="DY47" i="2"/>
  <c r="DZ47" i="2"/>
  <c r="EA47" i="2"/>
  <c r="EB47" i="2"/>
  <c r="EC47" i="2"/>
  <c r="ED47" i="2"/>
  <c r="EE47" i="2"/>
  <c r="EF47" i="2"/>
  <c r="EG47" i="2"/>
  <c r="DD48" i="2"/>
  <c r="DE48" i="2"/>
  <c r="DF48" i="2"/>
  <c r="DG48" i="2"/>
  <c r="DH48" i="2"/>
  <c r="DI48" i="2"/>
  <c r="DJ48" i="2"/>
  <c r="DK48" i="2"/>
  <c r="DL48" i="2"/>
  <c r="DM48" i="2"/>
  <c r="DN48" i="2"/>
  <c r="DO48" i="2"/>
  <c r="DQ48" i="2"/>
  <c r="DR48" i="2"/>
  <c r="DS48" i="2"/>
  <c r="DT48" i="2"/>
  <c r="DU48" i="2"/>
  <c r="DV48" i="2"/>
  <c r="DW48" i="2"/>
  <c r="DX48" i="2"/>
  <c r="DY48" i="2"/>
  <c r="DZ48" i="2"/>
  <c r="EA48" i="2"/>
  <c r="EB48" i="2"/>
  <c r="EC48" i="2"/>
  <c r="ED48" i="2"/>
  <c r="EE48" i="2"/>
  <c r="EF48" i="2"/>
  <c r="EG48" i="2"/>
  <c r="DD49" i="2"/>
  <c r="DE49" i="2"/>
  <c r="DF49" i="2"/>
  <c r="DG49" i="2"/>
  <c r="DH49" i="2"/>
  <c r="DJ49" i="2"/>
  <c r="DK49" i="2"/>
  <c r="DL49" i="2"/>
  <c r="DM49" i="2"/>
  <c r="DN49" i="2"/>
  <c r="DO49" i="2"/>
  <c r="DP49" i="2"/>
  <c r="DQ49" i="2"/>
  <c r="DR49" i="2"/>
  <c r="DS49" i="2"/>
  <c r="DT49" i="2"/>
  <c r="DU49" i="2"/>
  <c r="DV49" i="2"/>
  <c r="DW49" i="2"/>
  <c r="DX49" i="2"/>
  <c r="DY49" i="2"/>
  <c r="DZ49" i="2"/>
  <c r="EA49" i="2"/>
  <c r="EB49" i="2"/>
  <c r="EC49" i="2"/>
  <c r="ED49" i="2"/>
  <c r="EE49" i="2"/>
  <c r="EF49" i="2"/>
  <c r="EG49" i="2"/>
  <c r="DC49" i="2"/>
  <c r="DC48" i="2"/>
  <c r="DC47" i="2"/>
  <c r="DC46" i="2"/>
  <c r="DC45" i="2"/>
  <c r="DC44" i="2"/>
  <c r="DC43" i="2"/>
  <c r="DC42" i="2"/>
  <c r="DC41" i="2"/>
  <c r="DC40" i="2"/>
  <c r="DC39" i="2"/>
  <c r="DC38" i="2"/>
  <c r="DC37" i="2"/>
  <c r="DC36" i="2"/>
  <c r="DC35" i="2"/>
  <c r="DC34" i="2"/>
  <c r="DC33" i="2"/>
  <c r="DC32" i="2"/>
  <c r="DC31" i="2"/>
  <c r="DC30" i="2"/>
  <c r="DC29" i="2"/>
  <c r="DD4" i="2"/>
  <c r="DE4" i="2"/>
  <c r="DG4" i="2"/>
  <c r="DH4" i="2"/>
  <c r="DI4" i="2"/>
  <c r="DJ4" i="2"/>
  <c r="DK4" i="2"/>
  <c r="DL4" i="2"/>
  <c r="DM4" i="2"/>
  <c r="DN4" i="2"/>
  <c r="DO4" i="2"/>
  <c r="DP4" i="2"/>
  <c r="DQ4" i="2"/>
  <c r="DR4" i="2"/>
  <c r="DS4" i="2"/>
  <c r="DT4" i="2"/>
  <c r="DU4" i="2"/>
  <c r="DV4" i="2"/>
  <c r="DW4" i="2"/>
  <c r="DX4" i="2"/>
  <c r="DY4" i="2"/>
  <c r="DZ4" i="2"/>
  <c r="EA4" i="2"/>
  <c r="EB4" i="2"/>
  <c r="EC4" i="2"/>
  <c r="ED4" i="2"/>
  <c r="EE4" i="2"/>
  <c r="EF4" i="2"/>
  <c r="EG4" i="2"/>
  <c r="DD5" i="2"/>
  <c r="DE5" i="2"/>
  <c r="DF5" i="2"/>
  <c r="DG5" i="2"/>
  <c r="DH5" i="2"/>
  <c r="DI5" i="2"/>
  <c r="DJ5" i="2"/>
  <c r="DK5" i="2"/>
  <c r="DL5" i="2"/>
  <c r="DM5" i="2"/>
  <c r="DN5" i="2"/>
  <c r="DO5" i="2"/>
  <c r="DP5" i="2"/>
  <c r="DQ5" i="2"/>
  <c r="DR5" i="2"/>
  <c r="DS5" i="2"/>
  <c r="DT5" i="2"/>
  <c r="DU5" i="2"/>
  <c r="DV5" i="2"/>
  <c r="DW5" i="2"/>
  <c r="DX5" i="2"/>
  <c r="DY5" i="2"/>
  <c r="DZ5" i="2"/>
  <c r="EB5" i="2"/>
  <c r="EC5" i="2"/>
  <c r="ED5" i="2"/>
  <c r="EE5" i="2"/>
  <c r="EF5" i="2"/>
  <c r="EG5" i="2"/>
  <c r="DD6" i="2"/>
  <c r="DE6" i="2"/>
  <c r="DF6" i="2"/>
  <c r="DG6" i="2"/>
  <c r="DH6" i="2"/>
  <c r="DI6" i="2"/>
  <c r="DJ6" i="2"/>
  <c r="DK6" i="2"/>
  <c r="DL6" i="2"/>
  <c r="DM6" i="2"/>
  <c r="DN6" i="2"/>
  <c r="DO6" i="2"/>
  <c r="DP6" i="2"/>
  <c r="DQ6" i="2"/>
  <c r="DR6" i="2"/>
  <c r="DS6" i="2"/>
  <c r="DU6" i="2"/>
  <c r="DV6" i="2"/>
  <c r="DW6" i="2"/>
  <c r="DX6" i="2"/>
  <c r="DY6" i="2"/>
  <c r="DZ6" i="2"/>
  <c r="EA6" i="2"/>
  <c r="EB6" i="2"/>
  <c r="EC6" i="2"/>
  <c r="ED6" i="2"/>
  <c r="EE6" i="2"/>
  <c r="EF6" i="2"/>
  <c r="EG6" i="2"/>
  <c r="DD7" i="2"/>
  <c r="DE7" i="2"/>
  <c r="DF7" i="2"/>
  <c r="DG7" i="2"/>
  <c r="DH7" i="2"/>
  <c r="DI7" i="2"/>
  <c r="DJ7" i="2"/>
  <c r="DK7" i="2"/>
  <c r="DL7" i="2"/>
  <c r="DM7" i="2"/>
  <c r="DN7" i="2"/>
  <c r="DO7" i="2"/>
  <c r="DP7" i="2"/>
  <c r="DQ7" i="2"/>
  <c r="DR7" i="2"/>
  <c r="DS7" i="2"/>
  <c r="DT7" i="2"/>
  <c r="DU7" i="2"/>
  <c r="DV7" i="2"/>
  <c r="DW7" i="2"/>
  <c r="DX7" i="2"/>
  <c r="DY7" i="2"/>
  <c r="DZ7" i="2"/>
  <c r="EA7" i="2"/>
  <c r="EB7" i="2"/>
  <c r="EC7" i="2"/>
  <c r="ED7" i="2"/>
  <c r="EE7" i="2"/>
  <c r="EF7" i="2"/>
  <c r="EG7" i="2"/>
  <c r="DD8" i="2"/>
  <c r="DE8" i="2"/>
  <c r="DF8" i="2"/>
  <c r="DH8" i="2"/>
  <c r="DI8" i="2"/>
  <c r="DJ8" i="2"/>
  <c r="DK8" i="2"/>
  <c r="DL8" i="2"/>
  <c r="DM8" i="2"/>
  <c r="DN8" i="2"/>
  <c r="DO8" i="2"/>
  <c r="DP8" i="2"/>
  <c r="DQ8" i="2"/>
  <c r="DR8" i="2"/>
  <c r="DS8" i="2"/>
  <c r="DT8" i="2"/>
  <c r="DU8" i="2"/>
  <c r="DV8" i="2"/>
  <c r="DW8" i="2"/>
  <c r="DX8" i="2"/>
  <c r="DY8" i="2"/>
  <c r="DZ8" i="2"/>
  <c r="EA8" i="2"/>
  <c r="EC8" i="2"/>
  <c r="ED8" i="2"/>
  <c r="EE8" i="2"/>
  <c r="EF8" i="2"/>
  <c r="EG8" i="2"/>
  <c r="DD9" i="2"/>
  <c r="DE9" i="2"/>
  <c r="DF9" i="2"/>
  <c r="DG9" i="2"/>
  <c r="DH9" i="2"/>
  <c r="DI9" i="2"/>
  <c r="DJ9" i="2"/>
  <c r="DK9" i="2"/>
  <c r="DL9" i="2"/>
  <c r="DM9" i="2"/>
  <c r="DN9" i="2"/>
  <c r="DO9" i="2"/>
  <c r="DP9" i="2"/>
  <c r="DQ9" i="2"/>
  <c r="DR9" i="2"/>
  <c r="DS9" i="2"/>
  <c r="DT9" i="2"/>
  <c r="DU9" i="2"/>
  <c r="DV9" i="2"/>
  <c r="DW9" i="2"/>
  <c r="DX9" i="2"/>
  <c r="DY9" i="2"/>
  <c r="DZ9" i="2"/>
  <c r="EA9" i="2"/>
  <c r="EB9" i="2"/>
  <c r="EC9" i="2"/>
  <c r="ED9" i="2"/>
  <c r="EE9" i="2"/>
  <c r="EF9" i="2"/>
  <c r="EG9" i="2"/>
  <c r="DD10" i="2"/>
  <c r="DE10" i="2"/>
  <c r="DF10" i="2"/>
  <c r="DG10" i="2"/>
  <c r="DH10" i="2"/>
  <c r="DI10" i="2"/>
  <c r="DJ10" i="2"/>
  <c r="DK10" i="2"/>
  <c r="DL10" i="2"/>
  <c r="DM10" i="2"/>
  <c r="DN10" i="2"/>
  <c r="DP10" i="2"/>
  <c r="DQ10" i="2"/>
  <c r="DR10" i="2"/>
  <c r="DS10" i="2"/>
  <c r="DT10" i="2"/>
  <c r="DU10" i="2"/>
  <c r="DV10" i="2"/>
  <c r="DW10" i="2"/>
  <c r="DX10" i="2"/>
  <c r="DY10" i="2"/>
  <c r="DZ10" i="2"/>
  <c r="EA10" i="2"/>
  <c r="EB10" i="2"/>
  <c r="EC10" i="2"/>
  <c r="ED10" i="2"/>
  <c r="EE10" i="2"/>
  <c r="EF10" i="2"/>
  <c r="EG10" i="2"/>
  <c r="DD11" i="2"/>
  <c r="DE11" i="2"/>
  <c r="DF11" i="2"/>
  <c r="DG11" i="2"/>
  <c r="DI11" i="2"/>
  <c r="DJ11" i="2"/>
  <c r="DK11" i="2"/>
  <c r="DL11" i="2"/>
  <c r="DM11" i="2"/>
  <c r="DN11" i="2"/>
  <c r="DO11" i="2"/>
  <c r="DP11" i="2"/>
  <c r="DQ11" i="2"/>
  <c r="DR11" i="2"/>
  <c r="DS11" i="2"/>
  <c r="DT11" i="2"/>
  <c r="DU11" i="2"/>
  <c r="DV11" i="2"/>
  <c r="DW11" i="2"/>
  <c r="DX11" i="2"/>
  <c r="DY11" i="2"/>
  <c r="DZ11" i="2"/>
  <c r="EA11" i="2"/>
  <c r="EB11" i="2"/>
  <c r="EC11" i="2"/>
  <c r="ED11" i="2"/>
  <c r="EE11" i="2"/>
  <c r="EF11" i="2"/>
  <c r="EG11" i="2"/>
  <c r="DD12" i="2"/>
  <c r="DE12" i="2"/>
  <c r="DF12" i="2"/>
  <c r="DG12" i="2"/>
  <c r="DH12" i="2"/>
  <c r="DI12" i="2"/>
  <c r="DJ12" i="2"/>
  <c r="DK12" i="2"/>
  <c r="DL12" i="2"/>
  <c r="DM12" i="2"/>
  <c r="DN12" i="2"/>
  <c r="DO12" i="2"/>
  <c r="DP12" i="2"/>
  <c r="DQ12" i="2"/>
  <c r="DR12" i="2"/>
  <c r="DS12" i="2"/>
  <c r="DT12" i="2"/>
  <c r="DU12" i="2"/>
  <c r="DV12" i="2"/>
  <c r="DW12" i="2"/>
  <c r="DX12" i="2"/>
  <c r="DY12" i="2"/>
  <c r="DZ12" i="2"/>
  <c r="EA12" i="2"/>
  <c r="EB12" i="2"/>
  <c r="ED12" i="2"/>
  <c r="EE12" i="2"/>
  <c r="EF12" i="2"/>
  <c r="EG12" i="2"/>
  <c r="DD13" i="2"/>
  <c r="DE13" i="2"/>
  <c r="DF13" i="2"/>
  <c r="DG13" i="2"/>
  <c r="DH13" i="2"/>
  <c r="DI13" i="2"/>
  <c r="DJ13" i="2"/>
  <c r="DK13" i="2"/>
  <c r="DL13" i="2"/>
  <c r="DM13" i="2"/>
  <c r="DN13" i="2"/>
  <c r="DO13" i="2"/>
  <c r="DQ13" i="2"/>
  <c r="DR13" i="2"/>
  <c r="DS13" i="2"/>
  <c r="DT13" i="2"/>
  <c r="DU13" i="2"/>
  <c r="DV13" i="2"/>
  <c r="DW13" i="2"/>
  <c r="DX13" i="2"/>
  <c r="DY13" i="2"/>
  <c r="DZ13" i="2"/>
  <c r="EA13" i="2"/>
  <c r="EB13" i="2"/>
  <c r="EC13" i="2"/>
  <c r="ED13" i="2"/>
  <c r="EE13" i="2"/>
  <c r="EF13" i="2"/>
  <c r="EG13" i="2"/>
  <c r="DD14" i="2"/>
  <c r="DE14" i="2"/>
  <c r="DF14" i="2"/>
  <c r="DG14" i="2"/>
  <c r="DH14" i="2"/>
  <c r="DI14" i="2"/>
  <c r="DJ14" i="2"/>
  <c r="DK14" i="2"/>
  <c r="DL14" i="2"/>
  <c r="DM14" i="2"/>
  <c r="DN14" i="2"/>
  <c r="DO14" i="2"/>
  <c r="DP14" i="2"/>
  <c r="DQ14" i="2"/>
  <c r="DR14" i="2"/>
  <c r="DS14" i="2"/>
  <c r="DT14" i="2"/>
  <c r="DU14" i="2"/>
  <c r="DV14" i="2"/>
  <c r="DW14" i="2"/>
  <c r="DX14" i="2"/>
  <c r="DY14" i="2"/>
  <c r="DZ14" i="2"/>
  <c r="EA14" i="2"/>
  <c r="EB14" i="2"/>
  <c r="EC14" i="2"/>
  <c r="ED14" i="2"/>
  <c r="EE14" i="2"/>
  <c r="EF14" i="2"/>
  <c r="EG14" i="2"/>
  <c r="DD15" i="2"/>
  <c r="DE15" i="2"/>
  <c r="DF15" i="2"/>
  <c r="DG15" i="2"/>
  <c r="DH15" i="2"/>
  <c r="DJ15" i="2"/>
  <c r="DK15" i="2"/>
  <c r="DL15" i="2"/>
  <c r="DM15" i="2"/>
  <c r="DN15" i="2"/>
  <c r="DO15" i="2"/>
  <c r="DP15" i="2"/>
  <c r="DQ15" i="2"/>
  <c r="DR15" i="2"/>
  <c r="DS15" i="2"/>
  <c r="DT15" i="2"/>
  <c r="DU15" i="2"/>
  <c r="DV15" i="2"/>
  <c r="DW15" i="2"/>
  <c r="DX15" i="2"/>
  <c r="DY15" i="2"/>
  <c r="DZ15" i="2"/>
  <c r="EA15" i="2"/>
  <c r="EB15" i="2"/>
  <c r="EC15" i="2"/>
  <c r="EE15" i="2"/>
  <c r="EF15" i="2"/>
  <c r="EG15" i="2"/>
  <c r="DD16" i="2"/>
  <c r="DE16" i="2"/>
  <c r="DF16" i="2"/>
  <c r="DG16" i="2"/>
  <c r="DH16" i="2"/>
  <c r="DI16" i="2"/>
  <c r="DJ16" i="2"/>
  <c r="DK16" i="2"/>
  <c r="DL16" i="2"/>
  <c r="DM16" i="2"/>
  <c r="DN16" i="2"/>
  <c r="DO16" i="2"/>
  <c r="DP16" i="2"/>
  <c r="DQ16" i="2"/>
  <c r="DR16" i="2"/>
  <c r="DS16" i="2"/>
  <c r="DT16" i="2"/>
  <c r="DU16" i="2"/>
  <c r="DV16" i="2"/>
  <c r="DW16" i="2"/>
  <c r="DX16" i="2"/>
  <c r="DY16" i="2"/>
  <c r="DZ16" i="2"/>
  <c r="EA16" i="2"/>
  <c r="EB16" i="2"/>
  <c r="EC16" i="2"/>
  <c r="ED16" i="2"/>
  <c r="EE16" i="2"/>
  <c r="EF16" i="2"/>
  <c r="EG16" i="2"/>
  <c r="DD17" i="2"/>
  <c r="DE17" i="2"/>
  <c r="DF17" i="2"/>
  <c r="DG17" i="2"/>
  <c r="DH17" i="2"/>
  <c r="DI17" i="2"/>
  <c r="DJ17" i="2"/>
  <c r="DK17" i="2"/>
  <c r="DL17" i="2"/>
  <c r="DM17" i="2"/>
  <c r="DN17" i="2"/>
  <c r="DO17" i="2"/>
  <c r="DP17" i="2"/>
  <c r="DR17" i="2"/>
  <c r="DS17" i="2"/>
  <c r="DT17" i="2"/>
  <c r="DU17" i="2"/>
  <c r="DV17" i="2"/>
  <c r="DW17" i="2"/>
  <c r="DX17" i="2"/>
  <c r="DY17" i="2"/>
  <c r="DZ17" i="2"/>
  <c r="EA17" i="2"/>
  <c r="EB17" i="2"/>
  <c r="EC17" i="2"/>
  <c r="ED17" i="2"/>
  <c r="EE17" i="2"/>
  <c r="EF17" i="2"/>
  <c r="EG17" i="2"/>
  <c r="DD18" i="2"/>
  <c r="DE18" i="2"/>
  <c r="DF18" i="2"/>
  <c r="DG18" i="2"/>
  <c r="DH18" i="2"/>
  <c r="DI18" i="2"/>
  <c r="DK18" i="2"/>
  <c r="DL18" i="2"/>
  <c r="DM18" i="2"/>
  <c r="DN18" i="2"/>
  <c r="DO18" i="2"/>
  <c r="DP18" i="2"/>
  <c r="DQ18" i="2"/>
  <c r="DR18" i="2"/>
  <c r="DS18" i="2"/>
  <c r="DT18" i="2"/>
  <c r="DU18" i="2"/>
  <c r="DV18" i="2"/>
  <c r="DW18" i="2"/>
  <c r="DX18" i="2"/>
  <c r="DY18" i="2"/>
  <c r="DZ18" i="2"/>
  <c r="EA18" i="2"/>
  <c r="EB18" i="2"/>
  <c r="EC18" i="2"/>
  <c r="ED18" i="2"/>
  <c r="EE18" i="2"/>
  <c r="EF18" i="2"/>
  <c r="EG18" i="2"/>
  <c r="DD19" i="2"/>
  <c r="DE19" i="2"/>
  <c r="DF19" i="2"/>
  <c r="DG19" i="2"/>
  <c r="DH19" i="2"/>
  <c r="DI19" i="2"/>
  <c r="DJ19" i="2"/>
  <c r="DK19" i="2"/>
  <c r="DL19" i="2"/>
  <c r="DM19" i="2"/>
  <c r="DN19" i="2"/>
  <c r="DO19" i="2"/>
  <c r="DP19" i="2"/>
  <c r="DQ19" i="2"/>
  <c r="DR19" i="2"/>
  <c r="DS19" i="2"/>
  <c r="DT19" i="2"/>
  <c r="DU19" i="2"/>
  <c r="DV19" i="2"/>
  <c r="DW19" i="2"/>
  <c r="DX19" i="2"/>
  <c r="DZ19" i="2"/>
  <c r="EA19" i="2"/>
  <c r="EB19" i="2"/>
  <c r="EC19" i="2"/>
  <c r="ED19" i="2"/>
  <c r="EE19" i="2"/>
  <c r="EF19" i="2"/>
  <c r="EG19" i="2"/>
  <c r="DD20" i="2"/>
  <c r="DE20" i="2"/>
  <c r="DF20" i="2"/>
  <c r="DG20" i="2"/>
  <c r="DH20" i="2"/>
  <c r="DI20" i="2"/>
  <c r="DJ20" i="2"/>
  <c r="DK20" i="2"/>
  <c r="DL20" i="2"/>
  <c r="DM20" i="2"/>
  <c r="DN20" i="2"/>
  <c r="DO20" i="2"/>
  <c r="DP20" i="2"/>
  <c r="DQ20" i="2"/>
  <c r="DS20" i="2"/>
  <c r="DT20" i="2"/>
  <c r="DU20" i="2"/>
  <c r="DV20" i="2"/>
  <c r="DW20" i="2"/>
  <c r="DX20" i="2"/>
  <c r="DY20" i="2"/>
  <c r="DZ20" i="2"/>
  <c r="EA20" i="2"/>
  <c r="EB20" i="2"/>
  <c r="EC20" i="2"/>
  <c r="ED20" i="2"/>
  <c r="EE20" i="2"/>
  <c r="EF20" i="2"/>
  <c r="EG20" i="2"/>
  <c r="DD21" i="2"/>
  <c r="DE21" i="2"/>
  <c r="DF21" i="2"/>
  <c r="DG21" i="2"/>
  <c r="DH21" i="2"/>
  <c r="DI21" i="2"/>
  <c r="DJ21" i="2"/>
  <c r="DK21" i="2"/>
  <c r="DL21" i="2"/>
  <c r="DM21" i="2"/>
  <c r="DN21" i="2"/>
  <c r="DO21" i="2"/>
  <c r="DP21" i="2"/>
  <c r="DQ21" i="2"/>
  <c r="DR21" i="2"/>
  <c r="DS21" i="2"/>
  <c r="DT21" i="2"/>
  <c r="DU21" i="2"/>
  <c r="DV21" i="2"/>
  <c r="DW21" i="2"/>
  <c r="DX21" i="2"/>
  <c r="DY21" i="2"/>
  <c r="DZ21" i="2"/>
  <c r="EA21" i="2"/>
  <c r="EB21" i="2"/>
  <c r="EC21" i="2"/>
  <c r="ED21" i="2"/>
  <c r="EE21" i="2"/>
  <c r="EF21" i="2"/>
  <c r="EG21" i="2"/>
  <c r="DD22" i="2"/>
  <c r="DF22" i="2"/>
  <c r="DG22" i="2"/>
  <c r="DH22" i="2"/>
  <c r="DI22" i="2"/>
  <c r="DJ22" i="2"/>
  <c r="DK22" i="2"/>
  <c r="DL22" i="2"/>
  <c r="DM22" i="2"/>
  <c r="DN22" i="2"/>
  <c r="DO22" i="2"/>
  <c r="DP22" i="2"/>
  <c r="DQ22" i="2"/>
  <c r="DR22" i="2"/>
  <c r="DS22" i="2"/>
  <c r="DT22" i="2"/>
  <c r="DU22" i="2"/>
  <c r="DV22" i="2"/>
  <c r="DW22" i="2"/>
  <c r="DX22" i="2"/>
  <c r="DY22" i="2"/>
  <c r="EA22" i="2"/>
  <c r="EB22" i="2"/>
  <c r="EC22" i="2"/>
  <c r="ED22" i="2"/>
  <c r="EE22" i="2"/>
  <c r="EF22" i="2"/>
  <c r="EG22" i="2"/>
  <c r="DD23" i="2"/>
  <c r="DE23" i="2"/>
  <c r="DF23" i="2"/>
  <c r="DG23" i="2"/>
  <c r="DH23" i="2"/>
  <c r="DI23" i="2"/>
  <c r="DJ23" i="2"/>
  <c r="DK23" i="2"/>
  <c r="DL23" i="2"/>
  <c r="DM23" i="2"/>
  <c r="DN23" i="2"/>
  <c r="DO23" i="2"/>
  <c r="DP23" i="2"/>
  <c r="DQ23" i="2"/>
  <c r="DR23" i="2"/>
  <c r="DS23" i="2"/>
  <c r="DT23" i="2"/>
  <c r="DU23" i="2"/>
  <c r="DV23" i="2"/>
  <c r="DW23" i="2"/>
  <c r="DX23" i="2"/>
  <c r="DY23" i="2"/>
  <c r="DZ23" i="2"/>
  <c r="EA23" i="2"/>
  <c r="EB23" i="2"/>
  <c r="EC23" i="2"/>
  <c r="ED23" i="2"/>
  <c r="EE23" i="2"/>
  <c r="EF23" i="2"/>
  <c r="EG23" i="2"/>
  <c r="DD24" i="2"/>
  <c r="DE24" i="2"/>
  <c r="DF24" i="2"/>
  <c r="DG24" i="2"/>
  <c r="DH24" i="2"/>
  <c r="DI24" i="2"/>
  <c r="DJ24" i="2"/>
  <c r="DK24" i="2"/>
  <c r="DL24" i="2"/>
  <c r="DM24" i="2"/>
  <c r="DN24" i="2"/>
  <c r="DO24" i="2"/>
  <c r="DP24" i="2"/>
  <c r="DQ24" i="2"/>
  <c r="DR24" i="2"/>
  <c r="DT24" i="2"/>
  <c r="DU24" i="2"/>
  <c r="DV24" i="2"/>
  <c r="DW24" i="2"/>
  <c r="DX24" i="2"/>
  <c r="DY24" i="2"/>
  <c r="DZ24" i="2"/>
  <c r="EA24" i="2"/>
  <c r="EB24" i="2"/>
  <c r="EC24" i="2"/>
  <c r="ED24" i="2"/>
  <c r="EE24" i="2"/>
  <c r="EF24" i="2"/>
  <c r="EG24" i="2"/>
  <c r="DD25" i="2"/>
  <c r="DE25" i="2"/>
  <c r="DF25" i="2"/>
  <c r="DG25" i="2"/>
  <c r="DH25" i="2"/>
  <c r="DI25" i="2"/>
  <c r="DJ25" i="2"/>
  <c r="DK25" i="2"/>
  <c r="DL25" i="2"/>
  <c r="DN25" i="2"/>
  <c r="DO25" i="2"/>
  <c r="DP25" i="2"/>
  <c r="DQ25" i="2"/>
  <c r="DR25" i="2"/>
  <c r="DS25" i="2"/>
  <c r="DT25" i="2"/>
  <c r="DV25" i="2"/>
  <c r="DW25" i="2"/>
  <c r="DX25" i="2"/>
  <c r="DY25" i="2"/>
  <c r="DZ25" i="2"/>
  <c r="EA25" i="2"/>
  <c r="EB25" i="2"/>
  <c r="EC25" i="2"/>
  <c r="ED25" i="2"/>
  <c r="EF25" i="2"/>
  <c r="EG25" i="2"/>
  <c r="DC25" i="2"/>
  <c r="DC24" i="2"/>
  <c r="DC23" i="2"/>
  <c r="DC22" i="2"/>
  <c r="DC21" i="2"/>
  <c r="DC20" i="2"/>
  <c r="DC19" i="2"/>
  <c r="DC18" i="2"/>
  <c r="DC17" i="2"/>
  <c r="DC16" i="2"/>
  <c r="DC15" i="2"/>
  <c r="DC14" i="2"/>
  <c r="DC13" i="2"/>
  <c r="DC12" i="2"/>
  <c r="DC11" i="2"/>
  <c r="DC10" i="2"/>
  <c r="DC9" i="2"/>
  <c r="DC8" i="2"/>
  <c r="DC7" i="2"/>
  <c r="DC6" i="2"/>
  <c r="DC5" i="2"/>
  <c r="DC4" i="2"/>
  <c r="FK14" i="2" l="1"/>
  <c r="EH14" i="2"/>
  <c r="EY14" i="2"/>
  <c r="EH7" i="2"/>
  <c r="EH47" i="2"/>
  <c r="EH45" i="2"/>
  <c r="EH40" i="2"/>
  <c r="EH38" i="2"/>
  <c r="FL14" i="2"/>
  <c r="FC14" i="2"/>
  <c r="EU14" i="2"/>
  <c r="EM14" i="2"/>
  <c r="EQ14" i="2"/>
  <c r="FD14" i="2"/>
  <c r="EV14" i="2"/>
  <c r="EN14" i="2"/>
  <c r="FJ14" i="2"/>
  <c r="FB14" i="2"/>
  <c r="ET14" i="2"/>
  <c r="FI14" i="2"/>
  <c r="FA14" i="2"/>
  <c r="ES14" i="2"/>
  <c r="FH14" i="2"/>
  <c r="EZ14" i="2"/>
  <c r="ER14" i="2"/>
  <c r="FF14" i="2"/>
  <c r="EX14" i="2"/>
  <c r="EP14" i="2"/>
  <c r="FM14" i="2"/>
  <c r="FE14" i="2"/>
  <c r="EW14" i="2"/>
  <c r="EO14" i="2"/>
  <c r="EH33" i="2"/>
  <c r="EH31" i="2"/>
  <c r="FR36" i="2"/>
  <c r="FR31" i="2"/>
  <c r="EH21" i="2"/>
  <c r="EH16" i="2"/>
  <c r="EH23" i="2"/>
  <c r="EH9" i="2"/>
  <c r="FR7" i="2"/>
  <c r="FR21" i="2"/>
  <c r="FR12" i="2"/>
  <c r="FR19" i="2"/>
  <c r="BT30" i="2"/>
  <c r="BU30" i="2"/>
  <c r="BV30" i="2"/>
  <c r="BW30" i="2"/>
  <c r="BY30" i="2"/>
  <c r="BZ30" i="2"/>
  <c r="CA30" i="2"/>
  <c r="CB30" i="2"/>
  <c r="CC30" i="2"/>
  <c r="CD30" i="2"/>
  <c r="CE30" i="2"/>
  <c r="CF30" i="2"/>
  <c r="CG30" i="2"/>
  <c r="CH30" i="2"/>
  <c r="CI30" i="2"/>
  <c r="CJ30" i="2"/>
  <c r="CK30" i="2"/>
  <c r="CL30" i="2"/>
  <c r="CM30" i="2"/>
  <c r="CN30" i="2"/>
  <c r="CO30" i="2"/>
  <c r="CP30" i="2"/>
  <c r="CQ30" i="2"/>
  <c r="CR30" i="2"/>
  <c r="CS30" i="2"/>
  <c r="CT30" i="2"/>
  <c r="CU30" i="2"/>
  <c r="CV30" i="2"/>
  <c r="CW30" i="2"/>
  <c r="BT31" i="2"/>
  <c r="BU31" i="2"/>
  <c r="BV31" i="2"/>
  <c r="BW31" i="2"/>
  <c r="BX31" i="2"/>
  <c r="BY31" i="2"/>
  <c r="BZ31" i="2"/>
  <c r="CA31" i="2"/>
  <c r="CB31" i="2"/>
  <c r="CC31" i="2"/>
  <c r="CD31" i="2"/>
  <c r="CE31" i="2"/>
  <c r="CF31" i="2"/>
  <c r="CG31" i="2"/>
  <c r="CH31" i="2"/>
  <c r="CI31" i="2"/>
  <c r="CJ31" i="2"/>
  <c r="CK31" i="2"/>
  <c r="CL31" i="2"/>
  <c r="CM31" i="2"/>
  <c r="CN31" i="2"/>
  <c r="CO31" i="2"/>
  <c r="CP31" i="2"/>
  <c r="CQ31" i="2"/>
  <c r="CR31" i="2"/>
  <c r="CT31" i="2"/>
  <c r="CU31" i="2"/>
  <c r="CV31" i="2"/>
  <c r="CW31" i="2"/>
  <c r="BT32" i="2"/>
  <c r="BU32" i="2"/>
  <c r="BV32" i="2"/>
  <c r="BW32" i="2"/>
  <c r="BX32" i="2"/>
  <c r="BY32" i="2"/>
  <c r="BZ32" i="2"/>
  <c r="CA32" i="2"/>
  <c r="CB32" i="2"/>
  <c r="CC32" i="2"/>
  <c r="CD32" i="2"/>
  <c r="CE32" i="2"/>
  <c r="CG32" i="2"/>
  <c r="CH32" i="2"/>
  <c r="CI32" i="2"/>
  <c r="CJ32" i="2"/>
  <c r="CK32" i="2"/>
  <c r="CL32" i="2"/>
  <c r="CM32" i="2"/>
  <c r="CN32" i="2"/>
  <c r="CO32" i="2"/>
  <c r="CP32" i="2"/>
  <c r="CQ32" i="2"/>
  <c r="CR32" i="2"/>
  <c r="CS32" i="2"/>
  <c r="CT32" i="2"/>
  <c r="CU32" i="2"/>
  <c r="CV32" i="2"/>
  <c r="CW32" i="2"/>
  <c r="BT33" i="2"/>
  <c r="BU33" i="2"/>
  <c r="BV33" i="2"/>
  <c r="BW33" i="2"/>
  <c r="BX33" i="2"/>
  <c r="BY33" i="2"/>
  <c r="BZ33" i="2"/>
  <c r="CA33" i="2"/>
  <c r="CB33" i="2"/>
  <c r="CC33" i="2"/>
  <c r="CD33" i="2"/>
  <c r="CE33" i="2"/>
  <c r="CF33" i="2"/>
  <c r="CG33" i="2"/>
  <c r="CH33" i="2"/>
  <c r="CI33" i="2"/>
  <c r="CJ33" i="2"/>
  <c r="CK33" i="2"/>
  <c r="CL33" i="2"/>
  <c r="CM33" i="2"/>
  <c r="CN33" i="2"/>
  <c r="CO33" i="2"/>
  <c r="CP33" i="2"/>
  <c r="CQ33" i="2"/>
  <c r="CR33" i="2"/>
  <c r="CS33" i="2"/>
  <c r="CT33" i="2"/>
  <c r="CU33" i="2"/>
  <c r="CV33" i="2"/>
  <c r="CW33" i="2"/>
  <c r="BT34" i="2"/>
  <c r="BU34" i="2"/>
  <c r="BV34" i="2"/>
  <c r="BW34" i="2"/>
  <c r="BX34" i="2"/>
  <c r="BZ34" i="2"/>
  <c r="CA34" i="2"/>
  <c r="CB34" i="2"/>
  <c r="CC34" i="2"/>
  <c r="CD34" i="2"/>
  <c r="CE34" i="2"/>
  <c r="CF34" i="2"/>
  <c r="CG34" i="2"/>
  <c r="CH34" i="2"/>
  <c r="CI34" i="2"/>
  <c r="CJ34" i="2"/>
  <c r="CK34" i="2"/>
  <c r="CL34" i="2"/>
  <c r="CM34" i="2"/>
  <c r="CN34" i="2"/>
  <c r="CO34" i="2"/>
  <c r="CP34" i="2"/>
  <c r="CQ34" i="2"/>
  <c r="CR34" i="2"/>
  <c r="CS34" i="2"/>
  <c r="CU34" i="2"/>
  <c r="CV34" i="2"/>
  <c r="CW34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CF35" i="2"/>
  <c r="CG35" i="2"/>
  <c r="CH35" i="2"/>
  <c r="CI35" i="2"/>
  <c r="CJ35" i="2"/>
  <c r="CK35" i="2"/>
  <c r="CL35" i="2"/>
  <c r="CM35" i="2"/>
  <c r="CN35" i="2"/>
  <c r="CO35" i="2"/>
  <c r="CP35" i="2"/>
  <c r="CQ35" i="2"/>
  <c r="CR35" i="2"/>
  <c r="CS35" i="2"/>
  <c r="CT35" i="2"/>
  <c r="CU35" i="2"/>
  <c r="CV35" i="2"/>
  <c r="CW35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H36" i="2"/>
  <c r="CI36" i="2"/>
  <c r="CJ36" i="2"/>
  <c r="CK36" i="2"/>
  <c r="CL36" i="2"/>
  <c r="CM36" i="2"/>
  <c r="CN36" i="2"/>
  <c r="CO36" i="2"/>
  <c r="CP36" i="2"/>
  <c r="CQ36" i="2"/>
  <c r="CR36" i="2"/>
  <c r="CS36" i="2"/>
  <c r="CT36" i="2"/>
  <c r="CU36" i="2"/>
  <c r="CV36" i="2"/>
  <c r="CW36" i="2"/>
  <c r="BT37" i="2"/>
  <c r="BU37" i="2"/>
  <c r="BV37" i="2"/>
  <c r="BW37" i="2"/>
  <c r="BX37" i="2"/>
  <c r="BY37" i="2"/>
  <c r="CA37" i="2"/>
  <c r="CB37" i="2"/>
  <c r="CC37" i="2"/>
  <c r="CD37" i="2"/>
  <c r="CE37" i="2"/>
  <c r="CF37" i="2"/>
  <c r="CG37" i="2"/>
  <c r="CH37" i="2"/>
  <c r="CI37" i="2"/>
  <c r="CJ37" i="2"/>
  <c r="CK37" i="2"/>
  <c r="CL37" i="2"/>
  <c r="CM37" i="2"/>
  <c r="CN37" i="2"/>
  <c r="CO37" i="2"/>
  <c r="CP37" i="2"/>
  <c r="CQ37" i="2"/>
  <c r="CR37" i="2"/>
  <c r="CS37" i="2"/>
  <c r="CT37" i="2"/>
  <c r="CU37" i="2"/>
  <c r="CV37" i="2"/>
  <c r="CW37" i="2"/>
  <c r="BT38" i="2"/>
  <c r="BU38" i="2"/>
  <c r="BV38" i="2"/>
  <c r="BW38" i="2"/>
  <c r="BX38" i="2"/>
  <c r="BY38" i="2"/>
  <c r="BZ38" i="2"/>
  <c r="CA38" i="2"/>
  <c r="CB38" i="2"/>
  <c r="CC38" i="2"/>
  <c r="CD38" i="2"/>
  <c r="CE38" i="2"/>
  <c r="CF38" i="2"/>
  <c r="CG38" i="2"/>
  <c r="CH38" i="2"/>
  <c r="CI38" i="2"/>
  <c r="CJ38" i="2"/>
  <c r="CK38" i="2"/>
  <c r="CL38" i="2"/>
  <c r="CM38" i="2"/>
  <c r="CN38" i="2"/>
  <c r="CP38" i="2"/>
  <c r="CQ38" i="2"/>
  <c r="CR38" i="2"/>
  <c r="CS38" i="2"/>
  <c r="CT38" i="2"/>
  <c r="CU38" i="2"/>
  <c r="CV38" i="2"/>
  <c r="CW38" i="2"/>
  <c r="BT39" i="2"/>
  <c r="BU39" i="2"/>
  <c r="BV39" i="2"/>
  <c r="BW39" i="2"/>
  <c r="BX39" i="2"/>
  <c r="BY39" i="2"/>
  <c r="BZ39" i="2"/>
  <c r="CA39" i="2"/>
  <c r="CB39" i="2"/>
  <c r="CC39" i="2"/>
  <c r="CD39" i="2"/>
  <c r="CE39" i="2"/>
  <c r="CF39" i="2"/>
  <c r="CG39" i="2"/>
  <c r="CI39" i="2"/>
  <c r="CJ39" i="2"/>
  <c r="CK39" i="2"/>
  <c r="CL39" i="2"/>
  <c r="CM39" i="2"/>
  <c r="CN39" i="2"/>
  <c r="CO39" i="2"/>
  <c r="CP39" i="2"/>
  <c r="CQ39" i="2"/>
  <c r="CR39" i="2"/>
  <c r="CS39" i="2"/>
  <c r="CT39" i="2"/>
  <c r="CU39" i="2"/>
  <c r="CV39" i="2"/>
  <c r="CW39" i="2"/>
  <c r="BT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CK40" i="2"/>
  <c r="CL40" i="2"/>
  <c r="CM40" i="2"/>
  <c r="CN40" i="2"/>
  <c r="CO40" i="2"/>
  <c r="CP40" i="2"/>
  <c r="CQ40" i="2"/>
  <c r="CR40" i="2"/>
  <c r="CS40" i="2"/>
  <c r="CT40" i="2"/>
  <c r="CU40" i="2"/>
  <c r="CV40" i="2"/>
  <c r="CW40" i="2"/>
  <c r="BT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J41" i="2"/>
  <c r="CK41" i="2"/>
  <c r="CL41" i="2"/>
  <c r="CM41" i="2"/>
  <c r="CN41" i="2"/>
  <c r="CO41" i="2"/>
  <c r="CQ41" i="2"/>
  <c r="CR41" i="2"/>
  <c r="CS41" i="2"/>
  <c r="CT41" i="2"/>
  <c r="CU41" i="2"/>
  <c r="CV41" i="2"/>
  <c r="CW41" i="2"/>
  <c r="BT42" i="2"/>
  <c r="BU42" i="2"/>
  <c r="BV42" i="2"/>
  <c r="BW42" i="2"/>
  <c r="BX42" i="2"/>
  <c r="BY42" i="2"/>
  <c r="BZ42" i="2"/>
  <c r="CA42" i="2"/>
  <c r="CB42" i="2"/>
  <c r="CC42" i="2"/>
  <c r="CD42" i="2"/>
  <c r="CE42" i="2"/>
  <c r="CF42" i="2"/>
  <c r="CG42" i="2"/>
  <c r="CH42" i="2"/>
  <c r="CI42" i="2"/>
  <c r="CJ42" i="2"/>
  <c r="CK42" i="2"/>
  <c r="CL42" i="2"/>
  <c r="CM42" i="2"/>
  <c r="CN42" i="2"/>
  <c r="CO42" i="2"/>
  <c r="CP42" i="2"/>
  <c r="CQ42" i="2"/>
  <c r="CR42" i="2"/>
  <c r="CS42" i="2"/>
  <c r="CT42" i="2"/>
  <c r="CU42" i="2"/>
  <c r="CV42" i="2"/>
  <c r="CW42" i="2"/>
  <c r="BT43" i="2"/>
  <c r="BU43" i="2"/>
  <c r="BV43" i="2"/>
  <c r="BW43" i="2"/>
  <c r="BX43" i="2"/>
  <c r="BY43" i="2"/>
  <c r="BZ43" i="2"/>
  <c r="CA43" i="2"/>
  <c r="CB43" i="2"/>
  <c r="CC43" i="2"/>
  <c r="CD43" i="2"/>
  <c r="CE43" i="2"/>
  <c r="CF43" i="2"/>
  <c r="CG43" i="2"/>
  <c r="CH43" i="2"/>
  <c r="CJ43" i="2"/>
  <c r="CK43" i="2"/>
  <c r="CL43" i="2"/>
  <c r="CM43" i="2"/>
  <c r="CN43" i="2"/>
  <c r="CO43" i="2"/>
  <c r="CP43" i="2"/>
  <c r="CQ43" i="2"/>
  <c r="CR43" i="2"/>
  <c r="CS43" i="2"/>
  <c r="CT43" i="2"/>
  <c r="CU43" i="2"/>
  <c r="CV43" i="2"/>
  <c r="CW43" i="2"/>
  <c r="BT44" i="2"/>
  <c r="BU44" i="2"/>
  <c r="BW44" i="2"/>
  <c r="BX44" i="2"/>
  <c r="BY44" i="2"/>
  <c r="BZ44" i="2"/>
  <c r="CA44" i="2"/>
  <c r="CB44" i="2"/>
  <c r="CC44" i="2"/>
  <c r="CD44" i="2"/>
  <c r="CE44" i="2"/>
  <c r="CF44" i="2"/>
  <c r="CG44" i="2"/>
  <c r="CH44" i="2"/>
  <c r="CI44" i="2"/>
  <c r="CJ44" i="2"/>
  <c r="CK44" i="2"/>
  <c r="CL44" i="2"/>
  <c r="CM44" i="2"/>
  <c r="CN44" i="2"/>
  <c r="CO44" i="2"/>
  <c r="CP44" i="2"/>
  <c r="CQ44" i="2"/>
  <c r="CR44" i="2"/>
  <c r="CS44" i="2"/>
  <c r="CT44" i="2"/>
  <c r="CU44" i="2"/>
  <c r="CV44" i="2"/>
  <c r="CW44" i="2"/>
  <c r="BT45" i="2"/>
  <c r="BU45" i="2"/>
  <c r="BV45" i="2"/>
  <c r="BW45" i="2"/>
  <c r="BX45" i="2"/>
  <c r="BY45" i="2"/>
  <c r="BZ45" i="2"/>
  <c r="CA45" i="2"/>
  <c r="CB45" i="2"/>
  <c r="CC45" i="2"/>
  <c r="CD45" i="2"/>
  <c r="CE45" i="2"/>
  <c r="CF45" i="2"/>
  <c r="CG45" i="2"/>
  <c r="CH45" i="2"/>
  <c r="CI45" i="2"/>
  <c r="CJ45" i="2"/>
  <c r="CK45" i="2"/>
  <c r="CL45" i="2"/>
  <c r="CM45" i="2"/>
  <c r="CN45" i="2"/>
  <c r="CO45" i="2"/>
  <c r="CP45" i="2"/>
  <c r="CR45" i="2"/>
  <c r="CS45" i="2"/>
  <c r="CT45" i="2"/>
  <c r="CU45" i="2"/>
  <c r="CV45" i="2"/>
  <c r="CW45" i="2"/>
  <c r="BT46" i="2"/>
  <c r="BU46" i="2"/>
  <c r="BV46" i="2"/>
  <c r="BW46" i="2"/>
  <c r="BX46" i="2"/>
  <c r="BY46" i="2"/>
  <c r="BZ46" i="2"/>
  <c r="CA46" i="2"/>
  <c r="CB46" i="2"/>
  <c r="CC46" i="2"/>
  <c r="CD46" i="2"/>
  <c r="CE46" i="2"/>
  <c r="CF46" i="2"/>
  <c r="CG46" i="2"/>
  <c r="CH46" i="2"/>
  <c r="CI46" i="2"/>
  <c r="CK46" i="2"/>
  <c r="CL46" i="2"/>
  <c r="CM46" i="2"/>
  <c r="CN46" i="2"/>
  <c r="CO46" i="2"/>
  <c r="CP46" i="2"/>
  <c r="CQ46" i="2"/>
  <c r="CR46" i="2"/>
  <c r="CS46" i="2"/>
  <c r="CT46" i="2"/>
  <c r="CU46" i="2"/>
  <c r="CV46" i="2"/>
  <c r="CW46" i="2"/>
  <c r="BT47" i="2"/>
  <c r="BU47" i="2"/>
  <c r="BV47" i="2"/>
  <c r="BW47" i="2"/>
  <c r="BX47" i="2"/>
  <c r="BY47" i="2"/>
  <c r="BZ47" i="2"/>
  <c r="CA47" i="2"/>
  <c r="CB47" i="2"/>
  <c r="CC47" i="2"/>
  <c r="CD47" i="2"/>
  <c r="CE47" i="2"/>
  <c r="CF47" i="2"/>
  <c r="CG47" i="2"/>
  <c r="CH47" i="2"/>
  <c r="CI47" i="2"/>
  <c r="CJ47" i="2"/>
  <c r="CK47" i="2"/>
  <c r="CL47" i="2"/>
  <c r="CM47" i="2"/>
  <c r="CN47" i="2"/>
  <c r="CO47" i="2"/>
  <c r="CP47" i="2"/>
  <c r="CQ47" i="2"/>
  <c r="CR47" i="2"/>
  <c r="CS47" i="2"/>
  <c r="CT47" i="2"/>
  <c r="CU47" i="2"/>
  <c r="CV47" i="2"/>
  <c r="CW47" i="2"/>
  <c r="BT48" i="2"/>
  <c r="BU48" i="2"/>
  <c r="BV48" i="2"/>
  <c r="BX48" i="2"/>
  <c r="BY48" i="2"/>
  <c r="BZ48" i="2"/>
  <c r="CA48" i="2"/>
  <c r="CB48" i="2"/>
  <c r="CC48" i="2"/>
  <c r="CD48" i="2"/>
  <c r="CE48" i="2"/>
  <c r="CF48" i="2"/>
  <c r="CG48" i="2"/>
  <c r="CH48" i="2"/>
  <c r="CI48" i="2"/>
  <c r="CJ48" i="2"/>
  <c r="CK48" i="2"/>
  <c r="CL48" i="2"/>
  <c r="CM48" i="2"/>
  <c r="CN48" i="2"/>
  <c r="CO48" i="2"/>
  <c r="CP48" i="2"/>
  <c r="CQ48" i="2"/>
  <c r="CS48" i="2"/>
  <c r="CT48" i="2"/>
  <c r="CU48" i="2"/>
  <c r="CV48" i="2"/>
  <c r="CW48" i="2"/>
  <c r="BT49" i="2"/>
  <c r="BU49" i="2"/>
  <c r="BV49" i="2"/>
  <c r="BW49" i="2"/>
  <c r="BX49" i="2"/>
  <c r="BY49" i="2"/>
  <c r="BZ49" i="2"/>
  <c r="CA49" i="2"/>
  <c r="CB49" i="2"/>
  <c r="CC49" i="2"/>
  <c r="CD49" i="2"/>
  <c r="CE49" i="2"/>
  <c r="CF49" i="2"/>
  <c r="CG49" i="2"/>
  <c r="CH49" i="2"/>
  <c r="CI49" i="2"/>
  <c r="CJ49" i="2"/>
  <c r="CK49" i="2"/>
  <c r="CL49" i="2"/>
  <c r="CM49" i="2"/>
  <c r="CN49" i="2"/>
  <c r="CO49" i="2"/>
  <c r="CP49" i="2"/>
  <c r="CQ49" i="2"/>
  <c r="CR49" i="2"/>
  <c r="CS49" i="2"/>
  <c r="CT49" i="2"/>
  <c r="CU49" i="2"/>
  <c r="CV49" i="2"/>
  <c r="CW49" i="2"/>
  <c r="BU50" i="2"/>
  <c r="BV50" i="2"/>
  <c r="BW50" i="2"/>
  <c r="BX50" i="2"/>
  <c r="BY50" i="2"/>
  <c r="BZ50" i="2"/>
  <c r="CB50" i="2"/>
  <c r="CC50" i="2"/>
  <c r="CD50" i="2"/>
  <c r="CE50" i="2"/>
  <c r="CF50" i="2"/>
  <c r="CG50" i="2"/>
  <c r="CH50" i="2"/>
  <c r="CI50" i="2"/>
  <c r="CJ50" i="2"/>
  <c r="CK50" i="2"/>
  <c r="CL50" i="2"/>
  <c r="CM50" i="2"/>
  <c r="CO50" i="2"/>
  <c r="CP50" i="2"/>
  <c r="CQ50" i="2"/>
  <c r="CR50" i="2"/>
  <c r="CS50" i="2"/>
  <c r="CT50" i="2"/>
  <c r="CV50" i="2"/>
  <c r="CW50" i="2"/>
  <c r="BT29" i="2"/>
  <c r="BU29" i="2"/>
  <c r="BV29" i="2"/>
  <c r="BW29" i="2"/>
  <c r="BX29" i="2"/>
  <c r="BY29" i="2"/>
  <c r="BZ29" i="2"/>
  <c r="CA29" i="2"/>
  <c r="CB29" i="2"/>
  <c r="CC29" i="2"/>
  <c r="CD29" i="2"/>
  <c r="CF29" i="2"/>
  <c r="CG29" i="2"/>
  <c r="CH29" i="2"/>
  <c r="CI29" i="2"/>
  <c r="CJ29" i="2"/>
  <c r="CK29" i="2"/>
  <c r="CL29" i="2"/>
  <c r="CM29" i="2"/>
  <c r="CN29" i="2"/>
  <c r="CO29" i="2"/>
  <c r="CP29" i="2"/>
  <c r="CQ29" i="2"/>
  <c r="CR29" i="2"/>
  <c r="CS29" i="2"/>
  <c r="CT29" i="2"/>
  <c r="CU29" i="2"/>
  <c r="CV29" i="2"/>
  <c r="CW29" i="2"/>
  <c r="BS50" i="2"/>
  <c r="BS49" i="2"/>
  <c r="BS48" i="2"/>
  <c r="BS47" i="2"/>
  <c r="BS46" i="2"/>
  <c r="BS45" i="2"/>
  <c r="BS44" i="2"/>
  <c r="BS43" i="2"/>
  <c r="BS42" i="2"/>
  <c r="BS41" i="2"/>
  <c r="BS40" i="2"/>
  <c r="BS39" i="2"/>
  <c r="BS38" i="2"/>
  <c r="BS37" i="2"/>
  <c r="BS36" i="2"/>
  <c r="BS35" i="2"/>
  <c r="BS34" i="2"/>
  <c r="BS33" i="2"/>
  <c r="BS32" i="2"/>
  <c r="BS31" i="2"/>
  <c r="BS30" i="2"/>
  <c r="BS29" i="2"/>
  <c r="BS24" i="2"/>
  <c r="FR38" i="2" l="1"/>
  <c r="FR43" i="2"/>
  <c r="FR45" i="2"/>
  <c r="FR5" i="2"/>
  <c r="CX49" i="2"/>
  <c r="CX47" i="2"/>
  <c r="CX42" i="2"/>
  <c r="CX40" i="2"/>
  <c r="CX35" i="2"/>
  <c r="CX33" i="2"/>
  <c r="BU25" i="2"/>
  <c r="BV25" i="2"/>
  <c r="BW25" i="2"/>
  <c r="BX25" i="2"/>
  <c r="BY25" i="2"/>
  <c r="BZ25" i="2"/>
  <c r="CA25" i="2"/>
  <c r="CC25" i="2"/>
  <c r="CD25" i="2"/>
  <c r="CE25" i="2"/>
  <c r="CF25" i="2"/>
  <c r="CG25" i="2"/>
  <c r="CH25" i="2"/>
  <c r="CI25" i="2"/>
  <c r="CJ25" i="2"/>
  <c r="CK25" i="2"/>
  <c r="CM25" i="2"/>
  <c r="CN25" i="2"/>
  <c r="CO25" i="2"/>
  <c r="CP25" i="2"/>
  <c r="CQ25" i="2"/>
  <c r="CR25" i="2"/>
  <c r="CS25" i="2"/>
  <c r="CT25" i="2"/>
  <c r="CU25" i="2"/>
  <c r="CV25" i="2"/>
  <c r="CW25" i="2"/>
  <c r="BT24" i="2"/>
  <c r="BU24" i="2"/>
  <c r="BV24" i="2"/>
  <c r="BW24" i="2"/>
  <c r="BX24" i="2"/>
  <c r="BY24" i="2"/>
  <c r="CA24" i="2"/>
  <c r="CB24" i="2"/>
  <c r="CC24" i="2"/>
  <c r="CD24" i="2"/>
  <c r="CE24" i="2"/>
  <c r="CF24" i="2"/>
  <c r="CG24" i="2"/>
  <c r="CH24" i="2"/>
  <c r="CI24" i="2"/>
  <c r="CJ24" i="2"/>
  <c r="CK24" i="2"/>
  <c r="CL24" i="2"/>
  <c r="CM24" i="2"/>
  <c r="CN24" i="2"/>
  <c r="CO24" i="2"/>
  <c r="CP24" i="2"/>
  <c r="CQ24" i="2"/>
  <c r="CR24" i="2"/>
  <c r="CS24" i="2"/>
  <c r="CT24" i="2"/>
  <c r="CV24" i="2"/>
  <c r="CW24" i="2"/>
  <c r="BT23" i="2"/>
  <c r="BU23" i="2"/>
  <c r="BV23" i="2"/>
  <c r="BW23" i="2"/>
  <c r="BX23" i="2"/>
  <c r="BY23" i="2"/>
  <c r="BZ23" i="2"/>
  <c r="CA23" i="2"/>
  <c r="CB23" i="2"/>
  <c r="CC23" i="2"/>
  <c r="CD23" i="2"/>
  <c r="CE23" i="2"/>
  <c r="CF23" i="2"/>
  <c r="CG23" i="2"/>
  <c r="CH23" i="2"/>
  <c r="CI23" i="2"/>
  <c r="CJ23" i="2"/>
  <c r="CK23" i="2"/>
  <c r="CL23" i="2"/>
  <c r="CM23" i="2"/>
  <c r="CN23" i="2"/>
  <c r="CO23" i="2"/>
  <c r="CP23" i="2"/>
  <c r="CQ23" i="2"/>
  <c r="CR23" i="2"/>
  <c r="CS23" i="2"/>
  <c r="CT23" i="2"/>
  <c r="CU23" i="2"/>
  <c r="CV23" i="2"/>
  <c r="CW23" i="2"/>
  <c r="BT22" i="2"/>
  <c r="BU22" i="2"/>
  <c r="BV22" i="2"/>
  <c r="BW22" i="2"/>
  <c r="BX22" i="2"/>
  <c r="BY22" i="2"/>
  <c r="BZ22" i="2"/>
  <c r="CA22" i="2"/>
  <c r="CB22" i="2"/>
  <c r="CC22" i="2"/>
  <c r="CD22" i="2"/>
  <c r="CE22" i="2"/>
  <c r="CF22" i="2"/>
  <c r="CH22" i="2"/>
  <c r="CI22" i="2"/>
  <c r="CJ22" i="2"/>
  <c r="CK22" i="2"/>
  <c r="CL22" i="2"/>
  <c r="CM22" i="2"/>
  <c r="CN22" i="2"/>
  <c r="CO22" i="2"/>
  <c r="CP22" i="2"/>
  <c r="CQ22" i="2"/>
  <c r="CR22" i="2"/>
  <c r="CS22" i="2"/>
  <c r="CT22" i="2"/>
  <c r="CU22" i="2"/>
  <c r="CV22" i="2"/>
  <c r="CW22" i="2"/>
  <c r="BT21" i="2"/>
  <c r="BU21" i="2"/>
  <c r="BV21" i="2"/>
  <c r="BW21" i="2"/>
  <c r="BX21" i="2"/>
  <c r="BY21" i="2"/>
  <c r="BZ21" i="2"/>
  <c r="CA21" i="2"/>
  <c r="CB21" i="2"/>
  <c r="CC21" i="2"/>
  <c r="CD21" i="2"/>
  <c r="CE21" i="2"/>
  <c r="CF21" i="2"/>
  <c r="CG21" i="2"/>
  <c r="CH21" i="2"/>
  <c r="CI21" i="2"/>
  <c r="CJ21" i="2"/>
  <c r="CK21" i="2"/>
  <c r="CL21" i="2"/>
  <c r="CM21" i="2"/>
  <c r="CN21" i="2"/>
  <c r="CO21" i="2"/>
  <c r="CP21" i="2"/>
  <c r="CQ21" i="2"/>
  <c r="CR21" i="2"/>
  <c r="CS21" i="2"/>
  <c r="CU21" i="2"/>
  <c r="CV21" i="2"/>
  <c r="CW21" i="2"/>
  <c r="BT20" i="2"/>
  <c r="BU20" i="2"/>
  <c r="BV20" i="2"/>
  <c r="BW20" i="2"/>
  <c r="BX20" i="2"/>
  <c r="BZ20" i="2"/>
  <c r="CA20" i="2"/>
  <c r="CB20" i="2"/>
  <c r="CC20" i="2"/>
  <c r="CD20" i="2"/>
  <c r="CE20" i="2"/>
  <c r="CF20" i="2"/>
  <c r="CG20" i="2"/>
  <c r="CH20" i="2"/>
  <c r="CI20" i="2"/>
  <c r="CJ20" i="2"/>
  <c r="CK20" i="2"/>
  <c r="CL20" i="2"/>
  <c r="CM20" i="2"/>
  <c r="CN20" i="2"/>
  <c r="CO20" i="2"/>
  <c r="CP20" i="2"/>
  <c r="CQ20" i="2"/>
  <c r="CR20" i="2"/>
  <c r="CS20" i="2"/>
  <c r="CT20" i="2"/>
  <c r="CU20" i="2"/>
  <c r="CV20" i="2"/>
  <c r="CW20" i="2"/>
  <c r="BT19" i="2"/>
  <c r="BU19" i="2"/>
  <c r="BV19" i="2"/>
  <c r="BW19" i="2"/>
  <c r="BX19" i="2"/>
  <c r="BY19" i="2"/>
  <c r="BZ19" i="2"/>
  <c r="CA19" i="2"/>
  <c r="CB19" i="2"/>
  <c r="CC19" i="2"/>
  <c r="CD19" i="2"/>
  <c r="CE19" i="2"/>
  <c r="CG19" i="2"/>
  <c r="CH19" i="2"/>
  <c r="CI19" i="2"/>
  <c r="CJ19" i="2"/>
  <c r="CK19" i="2"/>
  <c r="CL19" i="2"/>
  <c r="CM19" i="2"/>
  <c r="CN19" i="2"/>
  <c r="CO19" i="2"/>
  <c r="CP19" i="2"/>
  <c r="CQ19" i="2"/>
  <c r="CR19" i="2"/>
  <c r="CS19" i="2"/>
  <c r="CT19" i="2"/>
  <c r="CU19" i="2"/>
  <c r="CV19" i="2"/>
  <c r="CW19" i="2"/>
  <c r="BT18" i="2"/>
  <c r="BU18" i="2"/>
  <c r="BV18" i="2"/>
  <c r="BW18" i="2"/>
  <c r="BX18" i="2"/>
  <c r="BY18" i="2"/>
  <c r="BZ18" i="2"/>
  <c r="CA18" i="2"/>
  <c r="CB18" i="2"/>
  <c r="CC18" i="2"/>
  <c r="CD18" i="2"/>
  <c r="CE18" i="2"/>
  <c r="CF18" i="2"/>
  <c r="CG18" i="2"/>
  <c r="CH18" i="2"/>
  <c r="CI18" i="2"/>
  <c r="CJ18" i="2"/>
  <c r="CK18" i="2"/>
  <c r="CL18" i="2"/>
  <c r="CM18" i="2"/>
  <c r="CN18" i="2"/>
  <c r="CO18" i="2"/>
  <c r="CP18" i="2"/>
  <c r="CQ18" i="2"/>
  <c r="CR18" i="2"/>
  <c r="CS18" i="2"/>
  <c r="CT18" i="2"/>
  <c r="CU18" i="2"/>
  <c r="CV18" i="2"/>
  <c r="CW18" i="2"/>
  <c r="BT17" i="2"/>
  <c r="BU17" i="2"/>
  <c r="BV17" i="2"/>
  <c r="BW17" i="2"/>
  <c r="BY17" i="2"/>
  <c r="BZ17" i="2"/>
  <c r="CA17" i="2"/>
  <c r="CB17" i="2"/>
  <c r="CC17" i="2"/>
  <c r="CD17" i="2"/>
  <c r="CE17" i="2"/>
  <c r="CF17" i="2"/>
  <c r="CG17" i="2"/>
  <c r="CH17" i="2"/>
  <c r="CI17" i="2"/>
  <c r="CJ17" i="2"/>
  <c r="CK17" i="2"/>
  <c r="CL17" i="2"/>
  <c r="CM17" i="2"/>
  <c r="CN17" i="2"/>
  <c r="CO17" i="2"/>
  <c r="CP17" i="2"/>
  <c r="CQ17" i="2"/>
  <c r="CR17" i="2"/>
  <c r="CT17" i="2"/>
  <c r="CU17" i="2"/>
  <c r="CV17" i="2"/>
  <c r="CW17" i="2"/>
  <c r="BT16" i="2"/>
  <c r="BU16" i="2"/>
  <c r="BV16" i="2"/>
  <c r="BW16" i="2"/>
  <c r="BX16" i="2"/>
  <c r="BY16" i="2"/>
  <c r="BZ16" i="2"/>
  <c r="CA16" i="2"/>
  <c r="CB16" i="2"/>
  <c r="CC16" i="2"/>
  <c r="CD16" i="2"/>
  <c r="CE16" i="2"/>
  <c r="CF16" i="2"/>
  <c r="CG16" i="2"/>
  <c r="CH16" i="2"/>
  <c r="CI16" i="2"/>
  <c r="CJ16" i="2"/>
  <c r="CK16" i="2"/>
  <c r="CL16" i="2"/>
  <c r="CM16" i="2"/>
  <c r="CN16" i="2"/>
  <c r="CO16" i="2"/>
  <c r="CP16" i="2"/>
  <c r="CQ16" i="2"/>
  <c r="CR16" i="2"/>
  <c r="CS16" i="2"/>
  <c r="CT16" i="2"/>
  <c r="CU16" i="2"/>
  <c r="CV16" i="2"/>
  <c r="CW16" i="2"/>
  <c r="BT15" i="2"/>
  <c r="BU15" i="2"/>
  <c r="BV15" i="2"/>
  <c r="BW15" i="2"/>
  <c r="BX15" i="2"/>
  <c r="BY15" i="2"/>
  <c r="BZ15" i="2"/>
  <c r="CA15" i="2"/>
  <c r="CB15" i="2"/>
  <c r="CC15" i="2"/>
  <c r="CD15" i="2"/>
  <c r="CE15" i="2"/>
  <c r="CF15" i="2"/>
  <c r="CG15" i="2"/>
  <c r="CH15" i="2"/>
  <c r="CI15" i="2"/>
  <c r="CJ15" i="2"/>
  <c r="CL15" i="2"/>
  <c r="CM15" i="2"/>
  <c r="CN15" i="2"/>
  <c r="CO15" i="2"/>
  <c r="CP15" i="2"/>
  <c r="CQ15" i="2"/>
  <c r="CR15" i="2"/>
  <c r="CS15" i="2"/>
  <c r="CT15" i="2"/>
  <c r="CU15" i="2"/>
  <c r="CV15" i="2"/>
  <c r="CW15" i="2"/>
  <c r="BT14" i="2"/>
  <c r="BU14" i="2"/>
  <c r="BV14" i="2"/>
  <c r="BW14" i="2"/>
  <c r="BX14" i="2"/>
  <c r="BY14" i="2"/>
  <c r="BZ14" i="2"/>
  <c r="CA14" i="2"/>
  <c r="CB14" i="2"/>
  <c r="CC14" i="2"/>
  <c r="CD14" i="2"/>
  <c r="CE14" i="2"/>
  <c r="CF14" i="2"/>
  <c r="CG14" i="2"/>
  <c r="CH14" i="2"/>
  <c r="CI14" i="2"/>
  <c r="CJ14" i="2"/>
  <c r="CK14" i="2"/>
  <c r="CL14" i="2"/>
  <c r="CM14" i="2"/>
  <c r="CN14" i="2"/>
  <c r="CO14" i="2"/>
  <c r="CP14" i="2"/>
  <c r="CQ14" i="2"/>
  <c r="CS14" i="2"/>
  <c r="CT14" i="2"/>
  <c r="CU14" i="2"/>
  <c r="CV14" i="2"/>
  <c r="CW14" i="2"/>
  <c r="BT13" i="2"/>
  <c r="BU13" i="2"/>
  <c r="BV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CJ13" i="2"/>
  <c r="CK13" i="2"/>
  <c r="CL13" i="2"/>
  <c r="CM13" i="2"/>
  <c r="CN13" i="2"/>
  <c r="CO13" i="2"/>
  <c r="CP13" i="2"/>
  <c r="CQ13" i="2"/>
  <c r="CR13" i="2"/>
  <c r="CS13" i="2"/>
  <c r="CT13" i="2"/>
  <c r="CU13" i="2"/>
  <c r="CV13" i="2"/>
  <c r="CW13" i="2"/>
  <c r="BT12" i="2"/>
  <c r="BU12" i="2"/>
  <c r="BV12" i="2"/>
  <c r="BW12" i="2"/>
  <c r="BX12" i="2"/>
  <c r="BY12" i="2"/>
  <c r="BZ12" i="2"/>
  <c r="CA12" i="2"/>
  <c r="CB12" i="2"/>
  <c r="CC12" i="2"/>
  <c r="CD12" i="2"/>
  <c r="CE12" i="2"/>
  <c r="CF12" i="2"/>
  <c r="CG12" i="2"/>
  <c r="CH12" i="2"/>
  <c r="CI12" i="2"/>
  <c r="CK12" i="2"/>
  <c r="CL12" i="2"/>
  <c r="CM12" i="2"/>
  <c r="CN12" i="2"/>
  <c r="CO12" i="2"/>
  <c r="CP12" i="2"/>
  <c r="CQ12" i="2"/>
  <c r="CR12" i="2"/>
  <c r="CS12" i="2"/>
  <c r="CT12" i="2"/>
  <c r="CU12" i="2"/>
  <c r="CV12" i="2"/>
  <c r="CW12" i="2"/>
  <c r="BT11" i="2"/>
  <c r="BU11" i="2"/>
  <c r="BV11" i="2"/>
  <c r="BW11" i="2"/>
  <c r="BX11" i="2"/>
  <c r="BY11" i="2"/>
  <c r="BZ11" i="2"/>
  <c r="CA11" i="2"/>
  <c r="CB11" i="2"/>
  <c r="CC11" i="2"/>
  <c r="CD11" i="2"/>
  <c r="CE11" i="2"/>
  <c r="CF11" i="2"/>
  <c r="CG11" i="2"/>
  <c r="CH11" i="2"/>
  <c r="CI11" i="2"/>
  <c r="CJ11" i="2"/>
  <c r="CK11" i="2"/>
  <c r="CL11" i="2"/>
  <c r="CM11" i="2"/>
  <c r="CN11" i="2"/>
  <c r="CO11" i="2"/>
  <c r="CP11" i="2"/>
  <c r="CQ11" i="2"/>
  <c r="CR11" i="2"/>
  <c r="CS11" i="2"/>
  <c r="CT11" i="2"/>
  <c r="CU11" i="2"/>
  <c r="CV11" i="2"/>
  <c r="CW11" i="2"/>
  <c r="BT10" i="2"/>
  <c r="BU10" i="2"/>
  <c r="BW10" i="2"/>
  <c r="BX10" i="2"/>
  <c r="BY10" i="2"/>
  <c r="BZ10" i="2"/>
  <c r="CA10" i="2"/>
  <c r="CB10" i="2"/>
  <c r="CC10" i="2"/>
  <c r="CD10" i="2"/>
  <c r="CE10" i="2"/>
  <c r="CF10" i="2"/>
  <c r="CG10" i="2"/>
  <c r="CH10" i="2"/>
  <c r="CI10" i="2"/>
  <c r="CJ10" i="2"/>
  <c r="CK10" i="2"/>
  <c r="CL10" i="2"/>
  <c r="CM10" i="2"/>
  <c r="CN10" i="2"/>
  <c r="CO10" i="2"/>
  <c r="CP10" i="2"/>
  <c r="CR10" i="2"/>
  <c r="CS10" i="2"/>
  <c r="CT10" i="2"/>
  <c r="CU10" i="2"/>
  <c r="CV10" i="2"/>
  <c r="CW10" i="2"/>
  <c r="BT9" i="2"/>
  <c r="BU9" i="2"/>
  <c r="BV9" i="2"/>
  <c r="BW9" i="2"/>
  <c r="BX9" i="2"/>
  <c r="BY9" i="2"/>
  <c r="BZ9" i="2"/>
  <c r="CA9" i="2"/>
  <c r="CB9" i="2"/>
  <c r="CC9" i="2"/>
  <c r="CD9" i="2"/>
  <c r="CE9" i="2"/>
  <c r="CF9" i="2"/>
  <c r="CG9" i="2"/>
  <c r="CH9" i="2"/>
  <c r="CI9" i="2"/>
  <c r="CJ9" i="2"/>
  <c r="CK9" i="2"/>
  <c r="CL9" i="2"/>
  <c r="CM9" i="2"/>
  <c r="CN9" i="2"/>
  <c r="CO9" i="2"/>
  <c r="CP9" i="2"/>
  <c r="CQ9" i="2"/>
  <c r="CR9" i="2"/>
  <c r="CS9" i="2"/>
  <c r="CT9" i="2"/>
  <c r="CU9" i="2"/>
  <c r="CV9" i="2"/>
  <c r="CW9" i="2"/>
  <c r="BS25" i="2"/>
  <c r="BS23" i="2"/>
  <c r="BS22" i="2"/>
  <c r="BS21" i="2"/>
  <c r="BS20" i="2"/>
  <c r="BS19" i="2"/>
  <c r="BS18" i="2"/>
  <c r="BS17" i="2"/>
  <c r="BS16" i="2"/>
  <c r="BS15" i="2"/>
  <c r="BS14" i="2"/>
  <c r="BS13" i="2"/>
  <c r="BS12" i="2"/>
  <c r="BS11" i="2"/>
  <c r="BS10" i="2"/>
  <c r="BT8" i="2"/>
  <c r="BU8" i="2"/>
  <c r="BV8" i="2"/>
  <c r="BW8" i="2"/>
  <c r="BX8" i="2"/>
  <c r="BY8" i="2"/>
  <c r="BZ8" i="2"/>
  <c r="CA8" i="2"/>
  <c r="CB8" i="2"/>
  <c r="CC8" i="2"/>
  <c r="CD8" i="2"/>
  <c r="CE8" i="2"/>
  <c r="CF8" i="2"/>
  <c r="CG8" i="2"/>
  <c r="CH8" i="2"/>
  <c r="CJ8" i="2"/>
  <c r="CK8" i="2"/>
  <c r="CL8" i="2"/>
  <c r="CM8" i="2"/>
  <c r="CN8" i="2"/>
  <c r="CO8" i="2"/>
  <c r="CP8" i="2"/>
  <c r="CQ8" i="2"/>
  <c r="CR8" i="2"/>
  <c r="CS8" i="2"/>
  <c r="CT8" i="2"/>
  <c r="CU8" i="2"/>
  <c r="CV8" i="2"/>
  <c r="CW8" i="2"/>
  <c r="BT7" i="2"/>
  <c r="BU7" i="2"/>
  <c r="BV7" i="2"/>
  <c r="BW7" i="2"/>
  <c r="BX7" i="2"/>
  <c r="BY7" i="2"/>
  <c r="BZ7" i="2"/>
  <c r="CA7" i="2"/>
  <c r="CB7" i="2"/>
  <c r="CC7" i="2"/>
  <c r="CD7" i="2"/>
  <c r="CE7" i="2"/>
  <c r="CF7" i="2"/>
  <c r="CG7" i="2"/>
  <c r="CH7" i="2"/>
  <c r="CI7" i="2"/>
  <c r="CJ7" i="2"/>
  <c r="CK7" i="2"/>
  <c r="CL7" i="2"/>
  <c r="CM7" i="2"/>
  <c r="CN7" i="2"/>
  <c r="CO7" i="2"/>
  <c r="CQ7" i="2"/>
  <c r="CR7" i="2"/>
  <c r="CS7" i="2"/>
  <c r="CT7" i="2"/>
  <c r="CU7" i="2"/>
  <c r="CV7" i="2"/>
  <c r="CW7" i="2"/>
  <c r="BT6" i="2"/>
  <c r="BU6" i="2"/>
  <c r="BV6" i="2"/>
  <c r="BW6" i="2"/>
  <c r="BX6" i="2"/>
  <c r="BY6" i="2"/>
  <c r="BZ6" i="2"/>
  <c r="CB6" i="2"/>
  <c r="CC6" i="2"/>
  <c r="CD6" i="2"/>
  <c r="CE6" i="2"/>
  <c r="CF6" i="2"/>
  <c r="CG6" i="2"/>
  <c r="CH6" i="2"/>
  <c r="CI6" i="2"/>
  <c r="CJ6" i="2"/>
  <c r="CK6" i="2"/>
  <c r="CL6" i="2"/>
  <c r="CM6" i="2"/>
  <c r="CN6" i="2"/>
  <c r="CO6" i="2"/>
  <c r="CP6" i="2"/>
  <c r="CQ6" i="2"/>
  <c r="CR6" i="2"/>
  <c r="CS6" i="2"/>
  <c r="CT6" i="2"/>
  <c r="CU6" i="2"/>
  <c r="CV6" i="2"/>
  <c r="CW6" i="2"/>
  <c r="BT5" i="2"/>
  <c r="BU5" i="2"/>
  <c r="BV5" i="2"/>
  <c r="BW5" i="2"/>
  <c r="BX5" i="2"/>
  <c r="BY5" i="2"/>
  <c r="BZ5" i="2"/>
  <c r="CA5" i="2"/>
  <c r="CB5" i="2"/>
  <c r="CC5" i="2"/>
  <c r="CD5" i="2"/>
  <c r="CE5" i="2"/>
  <c r="CF5" i="2"/>
  <c r="CG5" i="2"/>
  <c r="CI5" i="2"/>
  <c r="CJ5" i="2"/>
  <c r="CK5" i="2"/>
  <c r="CL5" i="2"/>
  <c r="CM5" i="2"/>
  <c r="CN5" i="2"/>
  <c r="CO5" i="2"/>
  <c r="CP5" i="2"/>
  <c r="CQ5" i="2"/>
  <c r="CR5" i="2"/>
  <c r="CS5" i="2"/>
  <c r="CT5" i="2"/>
  <c r="CU5" i="2"/>
  <c r="CV5" i="2"/>
  <c r="CW5" i="2"/>
  <c r="BS9" i="2"/>
  <c r="BS8" i="2"/>
  <c r="BS7" i="2"/>
  <c r="BS6" i="2"/>
  <c r="BS5" i="2"/>
  <c r="BT4" i="2"/>
  <c r="BU4" i="2"/>
  <c r="BV4" i="2"/>
  <c r="BW4" i="2"/>
  <c r="BX4" i="2"/>
  <c r="BY4" i="2"/>
  <c r="BZ4" i="2"/>
  <c r="CA4" i="2"/>
  <c r="CB4" i="2"/>
  <c r="CC4" i="2"/>
  <c r="CD4" i="2"/>
  <c r="CE4" i="2"/>
  <c r="CF4" i="2"/>
  <c r="CG4" i="2"/>
  <c r="CH4" i="2"/>
  <c r="CI4" i="2"/>
  <c r="CJ4" i="2"/>
  <c r="CK4" i="2"/>
  <c r="CL4" i="2"/>
  <c r="CM4" i="2"/>
  <c r="CN4" i="2"/>
  <c r="CO4" i="2"/>
  <c r="CP4" i="2"/>
  <c r="CQ4" i="2"/>
  <c r="CR4" i="2"/>
  <c r="CS4" i="2"/>
  <c r="CT4" i="2"/>
  <c r="CU4" i="2"/>
  <c r="CV4" i="2"/>
  <c r="CW4" i="2"/>
  <c r="BS4" i="2"/>
  <c r="AJ42" i="2"/>
  <c r="AK42" i="2"/>
  <c r="AL42" i="2"/>
  <c r="AM42" i="2"/>
  <c r="AN42" i="2"/>
  <c r="AO42" i="2"/>
  <c r="AP42" i="2"/>
  <c r="AQ42" i="2"/>
  <c r="AR42" i="2"/>
  <c r="AS42" i="2"/>
  <c r="AT42" i="2"/>
  <c r="AU42" i="2"/>
  <c r="AV42" i="2"/>
  <c r="AW42" i="2"/>
  <c r="AX42" i="2"/>
  <c r="AY42" i="2"/>
  <c r="AZ42" i="2"/>
  <c r="BA42" i="2"/>
  <c r="BB42" i="2"/>
  <c r="BC42" i="2"/>
  <c r="BD42" i="2"/>
  <c r="BE42" i="2"/>
  <c r="BF42" i="2"/>
  <c r="BG42" i="2"/>
  <c r="BH42" i="2"/>
  <c r="BI42" i="2"/>
  <c r="BJ42" i="2"/>
  <c r="BK42" i="2"/>
  <c r="BL42" i="2"/>
  <c r="BM42" i="2"/>
  <c r="AI42" i="2"/>
  <c r="AJ50" i="2"/>
  <c r="AK50" i="2"/>
  <c r="AL50" i="2"/>
  <c r="AM50" i="2"/>
  <c r="AN50" i="2"/>
  <c r="AO50" i="2"/>
  <c r="AP50" i="2"/>
  <c r="AQ50" i="2"/>
  <c r="AS50" i="2"/>
  <c r="AU50" i="2"/>
  <c r="AV50" i="2"/>
  <c r="AW50" i="2"/>
  <c r="AX50" i="2"/>
  <c r="AY50" i="2"/>
  <c r="AZ50" i="2"/>
  <c r="BB50" i="2"/>
  <c r="BC50" i="2"/>
  <c r="BD50" i="2"/>
  <c r="BE50" i="2"/>
  <c r="BF50" i="2"/>
  <c r="BG50" i="2"/>
  <c r="BH50" i="2"/>
  <c r="BI50" i="2"/>
  <c r="BJ50" i="2"/>
  <c r="BK50" i="2"/>
  <c r="BL50" i="2"/>
  <c r="BM50" i="2"/>
  <c r="AI50" i="2"/>
  <c r="AJ25" i="2"/>
  <c r="AL25" i="2"/>
  <c r="AM25" i="2"/>
  <c r="AN25" i="2"/>
  <c r="AO25" i="2"/>
  <c r="AP25" i="2"/>
  <c r="AQ25" i="2"/>
  <c r="AS25" i="2"/>
  <c r="AT25" i="2"/>
  <c r="AU25" i="2"/>
  <c r="AV25" i="2"/>
  <c r="AW25" i="2"/>
  <c r="AX25" i="2"/>
  <c r="AY25" i="2"/>
  <c r="AZ25" i="2"/>
  <c r="BA25" i="2"/>
  <c r="BC25" i="2"/>
  <c r="BD25" i="2"/>
  <c r="BE25" i="2"/>
  <c r="BF25" i="2"/>
  <c r="BG25" i="2"/>
  <c r="BH25" i="2"/>
  <c r="BI25" i="2"/>
  <c r="BJ25" i="2"/>
  <c r="BK25" i="2"/>
  <c r="BL25" i="2"/>
  <c r="BM25" i="2"/>
  <c r="AI25" i="2"/>
  <c r="AJ49" i="2"/>
  <c r="AK49" i="2"/>
  <c r="AL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AY49" i="2"/>
  <c r="AZ49" i="2"/>
  <c r="BA49" i="2"/>
  <c r="BB49" i="2"/>
  <c r="BC49" i="2"/>
  <c r="BD49" i="2"/>
  <c r="BE49" i="2"/>
  <c r="BF49" i="2"/>
  <c r="BG49" i="2"/>
  <c r="BH49" i="2"/>
  <c r="BI49" i="2"/>
  <c r="BJ49" i="2"/>
  <c r="BK49" i="2"/>
  <c r="BL49" i="2"/>
  <c r="BM49" i="2"/>
  <c r="AJ48" i="2"/>
  <c r="AK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Y48" i="2"/>
  <c r="AZ48" i="2"/>
  <c r="BA48" i="2"/>
  <c r="BB48" i="2"/>
  <c r="BC48" i="2"/>
  <c r="BD48" i="2"/>
  <c r="BE48" i="2"/>
  <c r="BF48" i="2"/>
  <c r="BG48" i="2"/>
  <c r="BH48" i="2"/>
  <c r="BI48" i="2"/>
  <c r="BJ48" i="2"/>
  <c r="BK48" i="2"/>
  <c r="BL48" i="2"/>
  <c r="BM48" i="2"/>
  <c r="AJ47" i="2"/>
  <c r="AK47" i="2"/>
  <c r="AL47" i="2"/>
  <c r="AM47" i="2"/>
  <c r="AN47" i="2"/>
  <c r="AO47" i="2"/>
  <c r="AP47" i="2"/>
  <c r="AQ47" i="2"/>
  <c r="AR47" i="2"/>
  <c r="AS47" i="2"/>
  <c r="AT47" i="2"/>
  <c r="AU47" i="2"/>
  <c r="AV47" i="2"/>
  <c r="AW47" i="2"/>
  <c r="AX47" i="2"/>
  <c r="AY47" i="2"/>
  <c r="AZ47" i="2"/>
  <c r="BA47" i="2"/>
  <c r="BB47" i="2"/>
  <c r="BC47" i="2"/>
  <c r="BD47" i="2"/>
  <c r="BF47" i="2"/>
  <c r="BG47" i="2"/>
  <c r="BH47" i="2"/>
  <c r="BI47" i="2"/>
  <c r="BJ47" i="2"/>
  <c r="BK47" i="2"/>
  <c r="BL47" i="2"/>
  <c r="BM47" i="2"/>
  <c r="AJ46" i="2"/>
  <c r="AK46" i="2"/>
  <c r="AL46" i="2"/>
  <c r="AM46" i="2"/>
  <c r="AN46" i="2"/>
  <c r="AO46" i="2"/>
  <c r="AQ46" i="2"/>
  <c r="AR46" i="2"/>
  <c r="AS46" i="2"/>
  <c r="AT46" i="2"/>
  <c r="AU46" i="2"/>
  <c r="AV46" i="2"/>
  <c r="AW46" i="2"/>
  <c r="AX46" i="2"/>
  <c r="AY46" i="2"/>
  <c r="AZ46" i="2"/>
  <c r="BA46" i="2"/>
  <c r="BB46" i="2"/>
  <c r="BC46" i="2"/>
  <c r="BD46" i="2"/>
  <c r="BE46" i="2"/>
  <c r="BF46" i="2"/>
  <c r="BG46" i="2"/>
  <c r="BH46" i="2"/>
  <c r="BI46" i="2"/>
  <c r="BJ46" i="2"/>
  <c r="BK46" i="2"/>
  <c r="BL46" i="2"/>
  <c r="BM46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X45" i="2"/>
  <c r="AY45" i="2"/>
  <c r="AZ45" i="2"/>
  <c r="BA45" i="2"/>
  <c r="BB45" i="2"/>
  <c r="BC45" i="2"/>
  <c r="BD45" i="2"/>
  <c r="BE45" i="2"/>
  <c r="BF45" i="2"/>
  <c r="BG45" i="2"/>
  <c r="BH45" i="2"/>
  <c r="BI45" i="2"/>
  <c r="BJ45" i="2"/>
  <c r="BK45" i="2"/>
  <c r="BL45" i="2"/>
  <c r="BM45" i="2"/>
  <c r="AJ44" i="2"/>
  <c r="AK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AX44" i="2"/>
  <c r="AY44" i="2"/>
  <c r="AZ44" i="2"/>
  <c r="BA44" i="2"/>
  <c r="BB44" i="2"/>
  <c r="BC44" i="2"/>
  <c r="BD44" i="2"/>
  <c r="BE44" i="2"/>
  <c r="BF44" i="2"/>
  <c r="BG44" i="2"/>
  <c r="BH44" i="2"/>
  <c r="BI44" i="2"/>
  <c r="BJ44" i="2"/>
  <c r="BK44" i="2"/>
  <c r="BL44" i="2"/>
  <c r="BM44" i="2"/>
  <c r="AJ43" i="2"/>
  <c r="AK43" i="2"/>
  <c r="AL43" i="2"/>
  <c r="AM43" i="2"/>
  <c r="AN43" i="2"/>
  <c r="AP43" i="2"/>
  <c r="AQ43" i="2"/>
  <c r="AR43" i="2"/>
  <c r="AS43" i="2"/>
  <c r="AT43" i="2"/>
  <c r="AU43" i="2"/>
  <c r="AV43" i="2"/>
  <c r="AW43" i="2"/>
  <c r="AX43" i="2"/>
  <c r="AY43" i="2"/>
  <c r="AZ43" i="2"/>
  <c r="BA43" i="2"/>
  <c r="BB43" i="2"/>
  <c r="BC43" i="2"/>
  <c r="BD43" i="2"/>
  <c r="BE43" i="2"/>
  <c r="BF43" i="2"/>
  <c r="BG43" i="2"/>
  <c r="BH43" i="2"/>
  <c r="BI43" i="2"/>
  <c r="BK43" i="2"/>
  <c r="BL43" i="2"/>
  <c r="BM43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J40" i="2"/>
  <c r="BK40" i="2"/>
  <c r="BL40" i="2"/>
  <c r="BM40" i="2"/>
  <c r="AJ39" i="2"/>
  <c r="AK39" i="2"/>
  <c r="AL39" i="2"/>
  <c r="AM39" i="2"/>
  <c r="AO39" i="2"/>
  <c r="AP39" i="2"/>
  <c r="AQ39" i="2"/>
  <c r="AR39" i="2"/>
  <c r="AS39" i="2"/>
  <c r="AT39" i="2"/>
  <c r="AU39" i="2"/>
  <c r="AV39" i="2"/>
  <c r="AW39" i="2"/>
  <c r="AX39" i="2"/>
  <c r="AY39" i="2"/>
  <c r="AZ39" i="2"/>
  <c r="BA39" i="2"/>
  <c r="BB39" i="2"/>
  <c r="BC39" i="2"/>
  <c r="BD39" i="2"/>
  <c r="BE39" i="2"/>
  <c r="BF39" i="2"/>
  <c r="BG39" i="2"/>
  <c r="BH39" i="2"/>
  <c r="BI39" i="2"/>
  <c r="BJ39" i="2"/>
  <c r="BK39" i="2"/>
  <c r="BL39" i="2"/>
  <c r="BM39" i="2"/>
  <c r="AJ38" i="2"/>
  <c r="AK38" i="2"/>
  <c r="AL38" i="2"/>
  <c r="AM38" i="2"/>
  <c r="AN38" i="2"/>
  <c r="AO38" i="2"/>
  <c r="AP38" i="2"/>
  <c r="AQ38" i="2"/>
  <c r="AR38" i="2"/>
  <c r="AS38" i="2"/>
  <c r="AT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BM37" i="2"/>
  <c r="AJ36" i="2"/>
  <c r="AK36" i="2"/>
  <c r="AL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I36" i="2"/>
  <c r="BJ36" i="2"/>
  <c r="BK36" i="2"/>
  <c r="BL36" i="2"/>
  <c r="BM36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AJ34" i="2"/>
  <c r="AK34" i="2"/>
  <c r="AL34" i="2"/>
  <c r="AM34" i="2"/>
  <c r="AN34" i="2"/>
  <c r="AO34" i="2"/>
  <c r="AP34" i="2"/>
  <c r="AQ34" i="2"/>
  <c r="AR34" i="2"/>
  <c r="AS34" i="2"/>
  <c r="AT34" i="2"/>
  <c r="AU34" i="2"/>
  <c r="AV34" i="2"/>
  <c r="AW34" i="2"/>
  <c r="AX34" i="2"/>
  <c r="AY34" i="2"/>
  <c r="BA34" i="2"/>
  <c r="BB34" i="2"/>
  <c r="BC34" i="2"/>
  <c r="BD34" i="2"/>
  <c r="BE34" i="2"/>
  <c r="BF34" i="2"/>
  <c r="BG34" i="2"/>
  <c r="BH34" i="2"/>
  <c r="BI34" i="2"/>
  <c r="BJ34" i="2"/>
  <c r="BK34" i="2"/>
  <c r="BL34" i="2"/>
  <c r="BM34" i="2"/>
  <c r="AJ33" i="2"/>
  <c r="AK33" i="2"/>
  <c r="AL33" i="2"/>
  <c r="AM33" i="2"/>
  <c r="AN33" i="2"/>
  <c r="AO33" i="2"/>
  <c r="AP33" i="2"/>
  <c r="AQ33" i="2"/>
  <c r="AR33" i="2"/>
  <c r="AS33" i="2"/>
  <c r="AT33" i="2"/>
  <c r="AU33" i="2"/>
  <c r="AV33" i="2"/>
  <c r="AW33" i="2"/>
  <c r="AX33" i="2"/>
  <c r="AY33" i="2"/>
  <c r="AZ33" i="2"/>
  <c r="BA33" i="2"/>
  <c r="BB33" i="2"/>
  <c r="BC33" i="2"/>
  <c r="BD33" i="2"/>
  <c r="BE33" i="2"/>
  <c r="BF33" i="2"/>
  <c r="BH33" i="2"/>
  <c r="BI33" i="2"/>
  <c r="BJ33" i="2"/>
  <c r="BK33" i="2"/>
  <c r="BL33" i="2"/>
  <c r="BM33" i="2"/>
  <c r="AJ32" i="2"/>
  <c r="AK32" i="2"/>
  <c r="AM32" i="2"/>
  <c r="AN32" i="2"/>
  <c r="AO32" i="2"/>
  <c r="AP32" i="2"/>
  <c r="AQ32" i="2"/>
  <c r="AR32" i="2"/>
  <c r="AS32" i="2"/>
  <c r="AT32" i="2"/>
  <c r="AU32" i="2"/>
  <c r="AV32" i="2"/>
  <c r="AW32" i="2"/>
  <c r="AX32" i="2"/>
  <c r="AY32" i="2"/>
  <c r="AZ32" i="2"/>
  <c r="BA32" i="2"/>
  <c r="BB32" i="2"/>
  <c r="BC32" i="2"/>
  <c r="BD32" i="2"/>
  <c r="BE32" i="2"/>
  <c r="BF32" i="2"/>
  <c r="BG32" i="2"/>
  <c r="BH32" i="2"/>
  <c r="BI32" i="2"/>
  <c r="BJ32" i="2"/>
  <c r="BK32" i="2"/>
  <c r="BL32" i="2"/>
  <c r="BM32" i="2"/>
  <c r="AJ31" i="2"/>
  <c r="AK31" i="2"/>
  <c r="AL31" i="2"/>
  <c r="AM31" i="2"/>
  <c r="AN31" i="2"/>
  <c r="AO31" i="2"/>
  <c r="AP31" i="2"/>
  <c r="AQ31" i="2"/>
  <c r="AR31" i="2"/>
  <c r="AS31" i="2"/>
  <c r="AT31" i="2"/>
  <c r="AU31" i="2"/>
  <c r="AV31" i="2"/>
  <c r="AW31" i="2"/>
  <c r="AX31" i="2"/>
  <c r="AZ31" i="2"/>
  <c r="BA31" i="2"/>
  <c r="BB31" i="2"/>
  <c r="BC31" i="2"/>
  <c r="BD31" i="2"/>
  <c r="BE31" i="2"/>
  <c r="BF31" i="2"/>
  <c r="BG31" i="2"/>
  <c r="BH31" i="2"/>
  <c r="BI31" i="2"/>
  <c r="BJ31" i="2"/>
  <c r="BK31" i="2"/>
  <c r="BL31" i="2"/>
  <c r="BM31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AY30" i="2"/>
  <c r="AZ30" i="2"/>
  <c r="BA30" i="2"/>
  <c r="BB30" i="2"/>
  <c r="BC30" i="2"/>
  <c r="BD30" i="2"/>
  <c r="BE30" i="2"/>
  <c r="BF30" i="2"/>
  <c r="BG30" i="2"/>
  <c r="BH30" i="2"/>
  <c r="BI30" i="2"/>
  <c r="BJ30" i="2"/>
  <c r="BK30" i="2"/>
  <c r="BL30" i="2"/>
  <c r="BM30" i="2"/>
  <c r="AI49" i="2"/>
  <c r="AI48" i="2"/>
  <c r="AI47" i="2"/>
  <c r="AI46" i="2"/>
  <c r="AI45" i="2"/>
  <c r="AI44" i="2"/>
  <c r="AI43" i="2"/>
  <c r="AI41" i="2"/>
  <c r="AI40" i="2"/>
  <c r="AI39" i="2"/>
  <c r="AI38" i="2"/>
  <c r="AI37" i="2"/>
  <c r="AI36" i="2"/>
  <c r="AI35" i="2"/>
  <c r="AI34" i="2"/>
  <c r="AI33" i="2"/>
  <c r="AI31" i="2"/>
  <c r="AI32" i="2"/>
  <c r="AI30" i="2"/>
  <c r="AJ29" i="2"/>
  <c r="AL29" i="2"/>
  <c r="AM29" i="2"/>
  <c r="AN29" i="2"/>
  <c r="AO29" i="2"/>
  <c r="AP29" i="2"/>
  <c r="AQ29" i="2"/>
  <c r="AR29" i="2"/>
  <c r="AS29" i="2"/>
  <c r="AT29" i="2"/>
  <c r="AU29" i="2"/>
  <c r="AV29" i="2"/>
  <c r="AW29" i="2"/>
  <c r="AX29" i="2"/>
  <c r="AY29" i="2"/>
  <c r="AZ29" i="2"/>
  <c r="BA29" i="2"/>
  <c r="BB29" i="2"/>
  <c r="BC29" i="2"/>
  <c r="BD29" i="2"/>
  <c r="BE29" i="2"/>
  <c r="BG29" i="2"/>
  <c r="BH29" i="2"/>
  <c r="BI29" i="2"/>
  <c r="BJ29" i="2"/>
  <c r="BK29" i="2"/>
  <c r="BL29" i="2"/>
  <c r="BM29" i="2"/>
  <c r="AI29" i="2"/>
  <c r="HB43" i="2" l="1"/>
  <c r="HB34" i="2"/>
  <c r="HB36" i="2"/>
  <c r="HB29" i="2"/>
  <c r="HB12" i="2"/>
  <c r="HB24" i="2"/>
  <c r="HB17" i="2"/>
  <c r="HB19" i="2"/>
  <c r="CX23" i="2"/>
  <c r="CX9" i="2"/>
  <c r="CX4" i="2"/>
  <c r="CX18" i="2"/>
  <c r="CX16" i="2"/>
  <c r="CX11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K9" i="2"/>
  <c r="BL9" i="2"/>
  <c r="BM9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BM10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BH11" i="2"/>
  <c r="BI11" i="2"/>
  <c r="BJ11" i="2"/>
  <c r="BK11" i="2"/>
  <c r="BL11" i="2"/>
  <c r="BM11" i="2"/>
  <c r="AJ12" i="2"/>
  <c r="AK12" i="2"/>
  <c r="AL12" i="2"/>
  <c r="AM12" i="2"/>
  <c r="AN12" i="2"/>
  <c r="AO12" i="2"/>
  <c r="AQ12" i="2"/>
  <c r="AR12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BE12" i="2"/>
  <c r="BF12" i="2"/>
  <c r="BG12" i="2"/>
  <c r="BH12" i="2"/>
  <c r="BI12" i="2"/>
  <c r="BJ12" i="2"/>
  <c r="BL12" i="2"/>
  <c r="BM12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BM14" i="2"/>
  <c r="AJ15" i="2"/>
  <c r="AK15" i="2"/>
  <c r="AL15" i="2"/>
  <c r="AM15" i="2"/>
  <c r="AN15" i="2"/>
  <c r="AO15" i="2"/>
  <c r="AP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BM15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G16" i="2"/>
  <c r="BH16" i="2"/>
  <c r="BI16" i="2"/>
  <c r="BJ16" i="2"/>
  <c r="BK16" i="2"/>
  <c r="BL16" i="2"/>
  <c r="BM16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AJ19" i="2"/>
  <c r="AK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H19" i="2"/>
  <c r="BI19" i="2"/>
  <c r="BJ19" i="2"/>
  <c r="BK19" i="2"/>
  <c r="BL19" i="2"/>
  <c r="BM19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AJ22" i="2"/>
  <c r="AK22" i="2"/>
  <c r="AL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BM22" i="2"/>
  <c r="AJ23" i="2"/>
  <c r="AK23" i="2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AY23" i="2"/>
  <c r="AZ23" i="2"/>
  <c r="BA23" i="2"/>
  <c r="BB23" i="2"/>
  <c r="BC23" i="2"/>
  <c r="BD23" i="2"/>
  <c r="BE23" i="2"/>
  <c r="BF23" i="2"/>
  <c r="BG23" i="2"/>
  <c r="BI23" i="2"/>
  <c r="BJ23" i="2"/>
  <c r="BK23" i="2"/>
  <c r="BL23" i="2"/>
  <c r="BM23" i="2"/>
  <c r="AJ24" i="2"/>
  <c r="AK24" i="2"/>
  <c r="AL24" i="2"/>
  <c r="AM24" i="2"/>
  <c r="AN24" i="2"/>
  <c r="AO24" i="2"/>
  <c r="AP24" i="2"/>
  <c r="AQ24" i="2"/>
  <c r="AR24" i="2"/>
  <c r="AS24" i="2"/>
  <c r="AT24" i="2"/>
  <c r="AU24" i="2"/>
  <c r="AV24" i="2"/>
  <c r="AW24" i="2"/>
  <c r="AX24" i="2"/>
  <c r="AY24" i="2"/>
  <c r="AZ24" i="2"/>
  <c r="BB24" i="2"/>
  <c r="BC24" i="2"/>
  <c r="BD24" i="2"/>
  <c r="BE24" i="2"/>
  <c r="BF24" i="2"/>
  <c r="BG24" i="2"/>
  <c r="BH24" i="2"/>
  <c r="BI24" i="2"/>
  <c r="BJ24" i="2"/>
  <c r="BK24" i="2"/>
  <c r="BL24" i="2"/>
  <c r="BM24" i="2"/>
  <c r="AJ8" i="2"/>
  <c r="AK8" i="2"/>
  <c r="AL8" i="2"/>
  <c r="AM8" i="2"/>
  <c r="AN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M8" i="2"/>
  <c r="AJ7" i="2"/>
  <c r="AK7" i="2"/>
  <c r="AL7" i="2"/>
  <c r="AM7" i="2"/>
  <c r="AN7" i="2"/>
  <c r="AO7" i="2"/>
  <c r="AP7" i="2"/>
  <c r="AQ7" i="2"/>
  <c r="AR7" i="2"/>
  <c r="AS7" i="2"/>
  <c r="AT7" i="2"/>
  <c r="AU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BM7" i="2"/>
  <c r="BM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Y6" i="2"/>
  <c r="AZ6" i="2"/>
  <c r="BA6" i="2"/>
  <c r="BB6" i="2"/>
  <c r="BC6" i="2"/>
  <c r="BD6" i="2"/>
  <c r="BE6" i="2"/>
  <c r="BF6" i="2"/>
  <c r="BG6" i="2"/>
  <c r="BH6" i="2"/>
  <c r="BI6" i="2"/>
  <c r="BJ6" i="2"/>
  <c r="BK6" i="2"/>
  <c r="BL6" i="2"/>
  <c r="AI24" i="2"/>
  <c r="AI22" i="2"/>
  <c r="AI23" i="2"/>
  <c r="AI21" i="2"/>
  <c r="AI20" i="2"/>
  <c r="AI19" i="2"/>
  <c r="AI18" i="2"/>
  <c r="AI16" i="2"/>
  <c r="AI15" i="2"/>
  <c r="AI14" i="2"/>
  <c r="AI13" i="2"/>
  <c r="AI12" i="2"/>
  <c r="AI11" i="2"/>
  <c r="AI10" i="2"/>
  <c r="AI9" i="2"/>
  <c r="AI8" i="2"/>
  <c r="AI7" i="2"/>
  <c r="AI6" i="2"/>
  <c r="AI5" i="2"/>
  <c r="AJ4" i="2"/>
  <c r="AK4" i="2"/>
  <c r="AL4" i="2"/>
  <c r="AM4" i="2"/>
  <c r="AN4" i="2"/>
  <c r="AO4" i="2"/>
  <c r="AP4" i="2"/>
  <c r="AQ4" i="2"/>
  <c r="AR4" i="2"/>
  <c r="AS4" i="2"/>
  <c r="AT4" i="2"/>
  <c r="AU4" i="2"/>
  <c r="AV4" i="2"/>
  <c r="AW4" i="2"/>
  <c r="AX4" i="2"/>
  <c r="AY4" i="2"/>
  <c r="AZ4" i="2"/>
  <c r="BA4" i="2"/>
  <c r="BB4" i="2"/>
  <c r="BC4" i="2"/>
  <c r="BD4" i="2"/>
  <c r="BE4" i="2"/>
  <c r="BF4" i="2"/>
  <c r="BG4" i="2"/>
  <c r="BH4" i="2"/>
  <c r="BI4" i="2"/>
  <c r="BJ4" i="2"/>
  <c r="BK4" i="2"/>
  <c r="BL4" i="2"/>
  <c r="BM4" i="2"/>
  <c r="AI4" i="2"/>
  <c r="AJ5" i="2"/>
  <c r="AK5" i="2"/>
  <c r="AL5" i="2"/>
  <c r="AM5" i="2"/>
  <c r="AO5" i="2"/>
  <c r="AP5" i="2"/>
  <c r="AQ5" i="2"/>
  <c r="AR5" i="2"/>
  <c r="AS5" i="2"/>
  <c r="AT5" i="2"/>
  <c r="AU5" i="2"/>
  <c r="AV5" i="2"/>
  <c r="AW5" i="2"/>
  <c r="AX5" i="2"/>
  <c r="AY5" i="2"/>
  <c r="AZ5" i="2"/>
  <c r="BA5" i="2"/>
  <c r="BB5" i="2"/>
  <c r="BC5" i="2"/>
  <c r="BD5" i="2"/>
  <c r="BE5" i="2"/>
  <c r="BF5" i="2"/>
  <c r="BG5" i="2"/>
  <c r="BH5" i="2"/>
  <c r="BJ5" i="2"/>
  <c r="BK5" i="2"/>
  <c r="BL5" i="2"/>
  <c r="BM5" i="2"/>
  <c r="HB5" i="2" l="1"/>
  <c r="BN49" i="2"/>
  <c r="BN35" i="2"/>
  <c r="BN30" i="2"/>
  <c r="BN44" i="2"/>
  <c r="BN37" i="2"/>
  <c r="BN42" i="2"/>
  <c r="I3" i="3"/>
  <c r="D12" i="3" s="1"/>
  <c r="E12" i="3" s="1"/>
  <c r="BN4" i="2"/>
  <c r="IL17" i="2" l="1"/>
  <c r="IL19" i="2"/>
  <c r="IL8" i="2"/>
  <c r="IL48" i="2"/>
  <c r="IL37" i="2"/>
  <c r="IL34" i="2"/>
  <c r="IL33" i="2"/>
  <c r="IL41" i="2"/>
  <c r="IL46" i="2"/>
  <c r="IL29" i="2"/>
  <c r="IL24" i="2"/>
  <c r="IL10" i="2"/>
  <c r="IL15" i="2"/>
  <c r="M3" i="3"/>
  <c r="N3" i="3" s="1"/>
  <c r="O3" i="3" s="1"/>
  <c r="F3" i="3" s="1"/>
  <c r="G3" i="3" s="1"/>
  <c r="M8" i="3"/>
  <c r="N8" i="3" s="1"/>
  <c r="O8" i="3" s="1"/>
  <c r="F8" i="3" s="1"/>
  <c r="G8" i="3" s="1"/>
  <c r="D4" i="3"/>
  <c r="E4" i="3" s="1"/>
  <c r="X4" i="3" s="1"/>
  <c r="D9" i="3"/>
  <c r="E9" i="3" s="1"/>
  <c r="AH9" i="3" s="1"/>
  <c r="M6" i="3"/>
  <c r="N6" i="3" s="1"/>
  <c r="O6" i="3" s="1"/>
  <c r="F6" i="3" s="1"/>
  <c r="G6" i="3" s="1"/>
  <c r="D8" i="3"/>
  <c r="E8" i="3" s="1"/>
  <c r="AP8" i="3" s="1"/>
  <c r="M4" i="3"/>
  <c r="N4" i="3" s="1"/>
  <c r="O4" i="3" s="1"/>
  <c r="F4" i="3" s="1"/>
  <c r="G4" i="3" s="1"/>
  <c r="D10" i="3"/>
  <c r="E10" i="3" s="1"/>
  <c r="S10" i="3" s="1"/>
  <c r="M7" i="3"/>
  <c r="N7" i="3" s="1"/>
  <c r="O7" i="3" s="1"/>
  <c r="F7" i="3" s="1"/>
  <c r="G7" i="3" s="1"/>
  <c r="D5" i="3"/>
  <c r="E5" i="3" s="1"/>
  <c r="AD5" i="3" s="1"/>
  <c r="M10" i="3"/>
  <c r="N10" i="3" s="1"/>
  <c r="O10" i="3" s="1"/>
  <c r="F10" i="3" s="1"/>
  <c r="G10" i="3" s="1"/>
  <c r="D6" i="3"/>
  <c r="E6" i="3" s="1"/>
  <c r="AE6" i="3" s="1"/>
  <c r="M11" i="3"/>
  <c r="N11" i="3" s="1"/>
  <c r="O11" i="3" s="1"/>
  <c r="F11" i="3" s="1"/>
  <c r="G11" i="3" s="1"/>
  <c r="V12" i="3"/>
  <c r="GB50" i="2" s="1"/>
  <c r="AD12" i="3"/>
  <c r="AL12" i="3"/>
  <c r="CN50" i="2" s="1"/>
  <c r="AT12" i="3"/>
  <c r="W12" i="3"/>
  <c r="ES50" i="2" s="1"/>
  <c r="AE12" i="3"/>
  <c r="HU50" i="2" s="1"/>
  <c r="AM12" i="3"/>
  <c r="AU12" i="3"/>
  <c r="X12" i="3"/>
  <c r="AF12" i="3"/>
  <c r="AN12" i="3"/>
  <c r="Q12" i="3"/>
  <c r="EM25" i="2" s="1"/>
  <c r="Y12" i="3"/>
  <c r="AG12" i="3"/>
  <c r="FC50" i="2" s="1"/>
  <c r="AO12" i="3"/>
  <c r="IE25" i="2" s="1"/>
  <c r="R12" i="3"/>
  <c r="Z12" i="3"/>
  <c r="EV50" i="2" s="1"/>
  <c r="AH12" i="3"/>
  <c r="AP12" i="3"/>
  <c r="GV50" i="2" s="1"/>
  <c r="S12" i="3"/>
  <c r="AK25" i="2" s="1"/>
  <c r="AA12" i="3"/>
  <c r="AI12" i="3"/>
  <c r="AQ12" i="3"/>
  <c r="FM50" i="2" s="1"/>
  <c r="T12" i="3"/>
  <c r="AB12" i="3"/>
  <c r="AT50" i="2" s="1"/>
  <c r="AJ12" i="3"/>
  <c r="AR12" i="3"/>
  <c r="U12" i="3"/>
  <c r="HK25" i="2" s="1"/>
  <c r="AC12" i="3"/>
  <c r="AK12" i="3"/>
  <c r="AS12" i="3"/>
  <c r="AB10" i="3"/>
  <c r="GH48" i="2" s="1"/>
  <c r="HB48" i="2" s="1"/>
  <c r="AR10" i="3"/>
  <c r="AC10" i="3"/>
  <c r="GI23" i="2" s="1"/>
  <c r="HB23" i="2" s="1"/>
  <c r="AD10" i="3"/>
  <c r="DP48" i="2" s="1"/>
  <c r="EH48" i="2" s="1"/>
  <c r="Y10" i="3"/>
  <c r="AT10" i="3"/>
  <c r="AG10" i="3"/>
  <c r="AF10" i="3"/>
  <c r="AX48" i="2" s="1"/>
  <c r="BN48" i="2" s="1"/>
  <c r="AP10" i="3"/>
  <c r="Q10" i="3"/>
  <c r="HG23" i="2" s="1"/>
  <c r="S8" i="3"/>
  <c r="U8" i="3"/>
  <c r="GA21" i="2" s="1"/>
  <c r="HB21" i="2" s="1"/>
  <c r="AP9" i="3"/>
  <c r="AQ9" i="3"/>
  <c r="AS9" i="3"/>
  <c r="II22" i="2" s="1"/>
  <c r="IL22" i="2" s="1"/>
  <c r="AD9" i="3"/>
  <c r="AU9" i="3"/>
  <c r="AG9" i="3"/>
  <c r="M5" i="3"/>
  <c r="N5" i="3" s="1"/>
  <c r="O5" i="3" s="1"/>
  <c r="F5" i="3" s="1"/>
  <c r="G5" i="3" s="1"/>
  <c r="M9" i="3"/>
  <c r="N9" i="3" s="1"/>
  <c r="O9" i="3" s="1"/>
  <c r="F9" i="3" s="1"/>
  <c r="G9" i="3" s="1"/>
  <c r="W6" i="3"/>
  <c r="AM6" i="3"/>
  <c r="DY19" i="2" s="1"/>
  <c r="EH19" i="2" s="1"/>
  <c r="Q6" i="3"/>
  <c r="EM44" i="2" s="1"/>
  <c r="Y6" i="3"/>
  <c r="AK6" i="3"/>
  <c r="AR6" i="3"/>
  <c r="AD6" i="3"/>
  <c r="CF19" i="2" s="1"/>
  <c r="CX19" i="2" s="1"/>
  <c r="D3" i="3"/>
  <c r="E3" i="3" s="1"/>
  <c r="D7" i="3"/>
  <c r="E7" i="3" s="1"/>
  <c r="D11" i="3"/>
  <c r="E11" i="3" s="1"/>
  <c r="BN18" i="2"/>
  <c r="BN11" i="2"/>
  <c r="BN20" i="2"/>
  <c r="BN13" i="2"/>
  <c r="BN6" i="2"/>
  <c r="X10" i="3" l="1"/>
  <c r="AJ10" i="3"/>
  <c r="V8" i="3"/>
  <c r="DH46" i="2" s="1"/>
  <c r="AU10" i="3"/>
  <c r="T10" i="3"/>
  <c r="AI6" i="3"/>
  <c r="HY44" i="2" s="1"/>
  <c r="IL44" i="2" s="1"/>
  <c r="AF9" i="3"/>
  <c r="S6" i="3"/>
  <c r="AJ9" i="3"/>
  <c r="GP22" i="2" s="1"/>
  <c r="HB22" i="2" s="1"/>
  <c r="AO6" i="3"/>
  <c r="BG19" i="2" s="1"/>
  <c r="Q9" i="3"/>
  <c r="AN9" i="3"/>
  <c r="DZ22" i="2" s="1"/>
  <c r="AS6" i="3"/>
  <c r="AH6" i="3"/>
  <c r="AT9" i="3"/>
  <c r="Z9" i="3"/>
  <c r="AH10" i="3"/>
  <c r="AM10" i="3"/>
  <c r="FI48" i="2" s="1"/>
  <c r="FR48" i="2" s="1"/>
  <c r="AL10" i="3"/>
  <c r="IB23" i="2" s="1"/>
  <c r="IL23" i="2" s="1"/>
  <c r="V10" i="3"/>
  <c r="Z10" i="3"/>
  <c r="AE10" i="3"/>
  <c r="AS10" i="3"/>
  <c r="AQ10" i="3"/>
  <c r="R10" i="3"/>
  <c r="W10" i="3"/>
  <c r="AK10" i="3"/>
  <c r="AA10" i="3"/>
  <c r="AN10" i="3"/>
  <c r="AO10" i="3"/>
  <c r="U10" i="3"/>
  <c r="BW48" i="2" s="1"/>
  <c r="AI10" i="3"/>
  <c r="AE5" i="3"/>
  <c r="GK9" i="2" s="1"/>
  <c r="HB9" i="2" s="1"/>
  <c r="AG5" i="3"/>
  <c r="AQ5" i="3"/>
  <c r="CS31" i="2" s="1"/>
  <c r="CX31" i="2" s="1"/>
  <c r="AJ5" i="3"/>
  <c r="AI5" i="3"/>
  <c r="CK15" i="2" s="1"/>
  <c r="CX15" i="2" s="1"/>
  <c r="V5" i="3"/>
  <c r="ER40" i="2" s="1"/>
  <c r="FR40" i="2" s="1"/>
  <c r="W5" i="3"/>
  <c r="ES9" i="2" s="1"/>
  <c r="FR9" i="2" s="1"/>
  <c r="AA5" i="3"/>
  <c r="AD4" i="3"/>
  <c r="AF5" i="3"/>
  <c r="AB5" i="3"/>
  <c r="AR5" i="3"/>
  <c r="U9" i="3"/>
  <c r="AM22" i="2" s="1"/>
  <c r="BN22" i="2" s="1"/>
  <c r="R9" i="3"/>
  <c r="EN47" i="2" s="1"/>
  <c r="FR47" i="2" s="1"/>
  <c r="AT6" i="3"/>
  <c r="AB6" i="3"/>
  <c r="AC6" i="3"/>
  <c r="DO44" i="2" s="1"/>
  <c r="EH44" i="2" s="1"/>
  <c r="AF6" i="3"/>
  <c r="AE9" i="3"/>
  <c r="CG22" i="2" s="1"/>
  <c r="CX22" i="2" s="1"/>
  <c r="AR9" i="3"/>
  <c r="AA9" i="3"/>
  <c r="GG47" i="2" s="1"/>
  <c r="HB47" i="2" s="1"/>
  <c r="AM8" i="3"/>
  <c r="Z8" i="3"/>
  <c r="AJ6" i="3"/>
  <c r="AP6" i="3"/>
  <c r="AN6" i="3"/>
  <c r="AM9" i="3"/>
  <c r="BE47" i="2" s="1"/>
  <c r="BN47" i="2" s="1"/>
  <c r="AI9" i="3"/>
  <c r="AA8" i="3"/>
  <c r="AL6" i="3"/>
  <c r="FH44" i="2" s="1"/>
  <c r="FR44" i="2" s="1"/>
  <c r="T6" i="3"/>
  <c r="BV44" i="2" s="1"/>
  <c r="CX44" i="2" s="1"/>
  <c r="Z6" i="3"/>
  <c r="GF44" i="2" s="1"/>
  <c r="HB44" i="2" s="1"/>
  <c r="X6" i="3"/>
  <c r="AO9" i="3"/>
  <c r="W9" i="3"/>
  <c r="T9" i="3"/>
  <c r="S9" i="3"/>
  <c r="DE22" i="2" s="1"/>
  <c r="EH22" i="2" s="1"/>
  <c r="AT8" i="3"/>
  <c r="R8" i="3"/>
  <c r="V6" i="3"/>
  <c r="AQ6" i="3"/>
  <c r="R6" i="3"/>
  <c r="AU6" i="3"/>
  <c r="HA44" i="2" s="1"/>
  <c r="Y9" i="3"/>
  <c r="AL9" i="3"/>
  <c r="AK9" i="3"/>
  <c r="AC9" i="3"/>
  <c r="AE8" i="3"/>
  <c r="FA46" i="2" s="1"/>
  <c r="FR46" i="2" s="1"/>
  <c r="AQ4" i="3"/>
  <c r="CS17" i="2" s="1"/>
  <c r="U6" i="3"/>
  <c r="AA6" i="3"/>
  <c r="AG6" i="3"/>
  <c r="X9" i="3"/>
  <c r="V9" i="3"/>
  <c r="AB9" i="3"/>
  <c r="EX22" i="2" s="1"/>
  <c r="FR22" i="2" s="1"/>
  <c r="AR8" i="3"/>
  <c r="CT21" i="2" s="1"/>
  <c r="CX21" i="2" s="1"/>
  <c r="GJ6" i="2"/>
  <c r="HB6" i="2" s="1"/>
  <c r="GJ37" i="2"/>
  <c r="HB37" i="2" s="1"/>
  <c r="HT31" i="2"/>
  <c r="IL31" i="2" s="1"/>
  <c r="HN50" i="2"/>
  <c r="ET25" i="2"/>
  <c r="DJ50" i="2"/>
  <c r="CT34" i="2"/>
  <c r="ED15" i="2"/>
  <c r="AR4" i="3"/>
  <c r="AH4" i="3"/>
  <c r="AN4" i="3"/>
  <c r="V4" i="3"/>
  <c r="AN39" i="2" s="1"/>
  <c r="BN39" i="2" s="1"/>
  <c r="EC12" i="2"/>
  <c r="EH12" i="2" s="1"/>
  <c r="EZ42" i="2"/>
  <c r="FR42" i="2" s="1"/>
  <c r="EZ8" i="2"/>
  <c r="FR8" i="2" s="1"/>
  <c r="CI43" i="2"/>
  <c r="CX43" i="2" s="1"/>
  <c r="FC18" i="2"/>
  <c r="FR18" i="2" s="1"/>
  <c r="DS37" i="2"/>
  <c r="EH37" i="2" s="1"/>
  <c r="AJ4" i="3"/>
  <c r="Z4" i="3"/>
  <c r="W4" i="3"/>
  <c r="AO8" i="2" s="1"/>
  <c r="BN8" i="2" s="1"/>
  <c r="AS4" i="3"/>
  <c r="CU50" i="2"/>
  <c r="EE25" i="2"/>
  <c r="AS5" i="3"/>
  <c r="BK12" i="2" s="1"/>
  <c r="S5" i="3"/>
  <c r="Q5" i="3"/>
  <c r="AO5" i="3"/>
  <c r="AB4" i="3"/>
  <c r="R4" i="3"/>
  <c r="AU4" i="3"/>
  <c r="IK39" i="2" s="1"/>
  <c r="IL39" i="2" s="1"/>
  <c r="AK4" i="3"/>
  <c r="IA30" i="2" s="1"/>
  <c r="IL30" i="2" s="1"/>
  <c r="BA50" i="2"/>
  <c r="GO25" i="2"/>
  <c r="DU25" i="2"/>
  <c r="AK5" i="3"/>
  <c r="AP5" i="3"/>
  <c r="AN5" i="3"/>
  <c r="Y5" i="3"/>
  <c r="AQ15" i="2" s="1"/>
  <c r="BN15" i="2" s="1"/>
  <c r="T4" i="3"/>
  <c r="AO4" i="3"/>
  <c r="AM4" i="3"/>
  <c r="AC4" i="3"/>
  <c r="FB15" i="2"/>
  <c r="FR15" i="2" s="1"/>
  <c r="DR34" i="2"/>
  <c r="EH34" i="2" s="1"/>
  <c r="DM25" i="2"/>
  <c r="DM50" i="2"/>
  <c r="CA50" i="2"/>
  <c r="GE25" i="2"/>
  <c r="AC5" i="3"/>
  <c r="HS18" i="2" s="1"/>
  <c r="IL18" i="2" s="1"/>
  <c r="AH5" i="3"/>
  <c r="DT6" i="2" s="1"/>
  <c r="EH6" i="2" s="1"/>
  <c r="X5" i="3"/>
  <c r="DJ18" i="2" s="1"/>
  <c r="EH18" i="2" s="1"/>
  <c r="AT5" i="3"/>
  <c r="AI4" i="3"/>
  <c r="AG4" i="3"/>
  <c r="AE4" i="3"/>
  <c r="U4" i="3"/>
  <c r="U5" i="3"/>
  <c r="Z5" i="3"/>
  <c r="AU5" i="3"/>
  <c r="AL5" i="3"/>
  <c r="AA4" i="3"/>
  <c r="Y4" i="3"/>
  <c r="AT4" i="3"/>
  <c r="HX25" i="2"/>
  <c r="IL25" i="2" s="1"/>
  <c r="HX50" i="2"/>
  <c r="FD25" i="2"/>
  <c r="DT50" i="2"/>
  <c r="GL25" i="2"/>
  <c r="GL50" i="2"/>
  <c r="AP4" i="3"/>
  <c r="EB8" i="2" s="1"/>
  <c r="GX25" i="2"/>
  <c r="IH50" i="2"/>
  <c r="FN25" i="2"/>
  <c r="T5" i="3"/>
  <c r="R5" i="3"/>
  <c r="AM5" i="3"/>
  <c r="IC6" i="2" s="1"/>
  <c r="IL6" i="2" s="1"/>
  <c r="S4" i="3"/>
  <c r="Q4" i="3"/>
  <c r="AL4" i="3"/>
  <c r="AL8" i="3"/>
  <c r="AU8" i="3"/>
  <c r="Y8" i="3"/>
  <c r="AD8" i="3"/>
  <c r="HT21" i="2" s="1"/>
  <c r="IL21" i="2" s="1"/>
  <c r="T8" i="3"/>
  <c r="AH8" i="3"/>
  <c r="AZ21" i="2" s="1"/>
  <c r="BN21" i="2" s="1"/>
  <c r="Q8" i="3"/>
  <c r="AN8" i="3"/>
  <c r="GT46" i="2" s="1"/>
  <c r="HB46" i="2" s="1"/>
  <c r="AS8" i="3"/>
  <c r="AJ8" i="3"/>
  <c r="W8" i="3"/>
  <c r="AF8" i="3"/>
  <c r="AK8" i="3"/>
  <c r="AQ8" i="3"/>
  <c r="EC46" i="2" s="1"/>
  <c r="AB8" i="3"/>
  <c r="X8" i="3"/>
  <c r="AP46" i="2" s="1"/>
  <c r="BN46" i="2" s="1"/>
  <c r="AC8" i="3"/>
  <c r="AI8" i="3"/>
  <c r="AO8" i="3"/>
  <c r="AG8" i="3"/>
  <c r="BH23" i="2"/>
  <c r="BN23" i="2" s="1"/>
  <c r="CR48" i="2"/>
  <c r="BI40" i="2"/>
  <c r="BN40" i="2" s="1"/>
  <c r="BT25" i="2"/>
  <c r="BT50" i="2"/>
  <c r="AF4" i="3"/>
  <c r="BJ43" i="2"/>
  <c r="BJ9" i="2"/>
  <c r="BN9" i="2" s="1"/>
  <c r="T11" i="3"/>
  <c r="FZ49" i="2" s="1"/>
  <c r="AB11" i="3"/>
  <c r="AJ11" i="3"/>
  <c r="AR11" i="3"/>
  <c r="W11" i="3"/>
  <c r="DI49" i="2" s="1"/>
  <c r="EH49" i="2" s="1"/>
  <c r="AH11" i="3"/>
  <c r="U11" i="3"/>
  <c r="AC11" i="3"/>
  <c r="HS49" i="2" s="1"/>
  <c r="IL49" i="2" s="1"/>
  <c r="AK11" i="3"/>
  <c r="AS11" i="3"/>
  <c r="CU24" i="2" s="1"/>
  <c r="AD11" i="3"/>
  <c r="AT11" i="3"/>
  <c r="AE11" i="3"/>
  <c r="Z11" i="3"/>
  <c r="V11" i="3"/>
  <c r="AL11" i="3"/>
  <c r="AM11" i="3"/>
  <c r="AU11" i="3"/>
  <c r="X11" i="3"/>
  <c r="BZ24" i="2" s="1"/>
  <c r="AF11" i="3"/>
  <c r="FB49" i="2" s="1"/>
  <c r="FR49" i="2" s="1"/>
  <c r="AN11" i="3"/>
  <c r="Q11" i="3"/>
  <c r="Y11" i="3"/>
  <c r="AG11" i="3"/>
  <c r="DS24" i="2" s="1"/>
  <c r="EH24" i="2" s="1"/>
  <c r="AO11" i="3"/>
  <c r="GU49" i="2" s="1"/>
  <c r="R11" i="3"/>
  <c r="S11" i="3"/>
  <c r="AA11" i="3"/>
  <c r="AI11" i="3"/>
  <c r="BA24" i="2" s="1"/>
  <c r="BN24" i="2" s="1"/>
  <c r="AQ11" i="3"/>
  <c r="AP11" i="3"/>
  <c r="FL24" i="2" s="1"/>
  <c r="FR24" i="2" s="1"/>
  <c r="AY31" i="2"/>
  <c r="BN31" i="2" s="1"/>
  <c r="CL25" i="2"/>
  <c r="BB25" i="2"/>
  <c r="CB25" i="2"/>
  <c r="AR25" i="2"/>
  <c r="AR50" i="2"/>
  <c r="X7" i="3"/>
  <c r="AF7" i="3"/>
  <c r="DR20" i="2" s="1"/>
  <c r="EH20" i="2" s="1"/>
  <c r="AN7" i="3"/>
  <c r="AA7" i="3"/>
  <c r="AQ7" i="3"/>
  <c r="Q7" i="3"/>
  <c r="Y7" i="3"/>
  <c r="AG7" i="3"/>
  <c r="AO7" i="3"/>
  <c r="Z7" i="3"/>
  <c r="AH7" i="3"/>
  <c r="AP7" i="3"/>
  <c r="S7" i="3"/>
  <c r="FY45" i="2" s="1"/>
  <c r="HB45" i="2" s="1"/>
  <c r="AI7" i="3"/>
  <c r="AL7" i="3"/>
  <c r="R7" i="3"/>
  <c r="AD7" i="3"/>
  <c r="T7" i="3"/>
  <c r="EP20" i="2" s="1"/>
  <c r="AB7" i="3"/>
  <c r="AJ7" i="3"/>
  <c r="AR7" i="3"/>
  <c r="U7" i="3"/>
  <c r="AC7" i="3"/>
  <c r="AK7" i="3"/>
  <c r="IA20" i="2" s="1"/>
  <c r="IL20" i="2" s="1"/>
  <c r="AS7" i="3"/>
  <c r="AT7" i="3"/>
  <c r="W7" i="3"/>
  <c r="BY20" i="2" s="1"/>
  <c r="CX20" i="2" s="1"/>
  <c r="AE7" i="3"/>
  <c r="AW45" i="2" s="1"/>
  <c r="BN45" i="2" s="1"/>
  <c r="AM7" i="3"/>
  <c r="AU7" i="3"/>
  <c r="V7" i="3"/>
  <c r="AR3" i="3"/>
  <c r="AJ3" i="3"/>
  <c r="AB3" i="3"/>
  <c r="T3" i="3"/>
  <c r="DF4" i="2" s="1"/>
  <c r="EH4" i="2" s="1"/>
  <c r="AO3" i="3"/>
  <c r="CQ10" i="2" s="1"/>
  <c r="AQ3" i="3"/>
  <c r="BI5" i="2" s="1"/>
  <c r="AI3" i="3"/>
  <c r="HY13" i="2" s="1"/>
  <c r="IL13" i="2" s="1"/>
  <c r="AA3" i="3"/>
  <c r="S3" i="3"/>
  <c r="AH3" i="3"/>
  <c r="R3" i="3"/>
  <c r="AG3" i="3"/>
  <c r="AP3" i="3"/>
  <c r="Z3" i="3"/>
  <c r="Y3" i="3"/>
  <c r="AD3" i="3"/>
  <c r="AL3" i="3"/>
  <c r="Q3" i="3"/>
  <c r="AN3" i="3"/>
  <c r="CP41" i="2" s="1"/>
  <c r="AF3" i="3"/>
  <c r="X3" i="3"/>
  <c r="AT3" i="3"/>
  <c r="AU3" i="3"/>
  <c r="FQ29" i="2" s="1"/>
  <c r="FR29" i="2" s="1"/>
  <c r="AM3" i="3"/>
  <c r="AE3" i="3"/>
  <c r="AW10" i="2" s="1"/>
  <c r="BN10" i="2" s="1"/>
  <c r="W3" i="3"/>
  <c r="V3" i="3"/>
  <c r="AN5" i="2" s="1"/>
  <c r="AS3" i="3"/>
  <c r="II32" i="2" s="1"/>
  <c r="IL32" i="2" s="1"/>
  <c r="AK3" i="3"/>
  <c r="AC3" i="3"/>
  <c r="U3" i="3"/>
  <c r="BW13" i="2" s="1"/>
  <c r="CX13" i="2" s="1"/>
  <c r="EH46" i="2" l="1"/>
  <c r="FM6" i="2"/>
  <c r="HZ47" i="2"/>
  <c r="IL47" i="2" s="1"/>
  <c r="GK40" i="2"/>
  <c r="HB40" i="2" s="1"/>
  <c r="EQ23" i="2"/>
  <c r="FR23" i="2" s="1"/>
  <c r="CX48" i="2"/>
  <c r="FR25" i="2"/>
  <c r="AZ34" i="2"/>
  <c r="BN34" i="2" s="1"/>
  <c r="CJ12" i="2"/>
  <c r="CX12" i="2" s="1"/>
  <c r="CA6" i="2"/>
  <c r="CX6" i="2" s="1"/>
  <c r="ER6" i="2"/>
  <c r="FR6" i="2" s="1"/>
  <c r="AO43" i="2"/>
  <c r="BN43" i="2" s="1"/>
  <c r="BX17" i="2"/>
  <c r="CX17" i="2" s="1"/>
  <c r="BY34" i="2"/>
  <c r="CX34" i="2" s="1"/>
  <c r="DI15" i="2"/>
  <c r="EH15" i="2" s="1"/>
  <c r="AL19" i="2"/>
  <c r="BN19" i="2" s="1"/>
  <c r="BN50" i="2"/>
  <c r="BH36" i="2"/>
  <c r="CX50" i="2"/>
  <c r="GZ10" i="2"/>
  <c r="HB10" i="2" s="1"/>
  <c r="GZ41" i="2"/>
  <c r="HB41" i="2" s="1"/>
  <c r="IJ35" i="2"/>
  <c r="IJ4" i="2"/>
  <c r="HO35" i="2"/>
  <c r="HO4" i="2"/>
  <c r="CR14" i="2"/>
  <c r="CX14" i="2" s="1"/>
  <c r="GR8" i="2"/>
  <c r="HB8" i="2" s="1"/>
  <c r="GR39" i="2"/>
  <c r="HB39" i="2" s="1"/>
  <c r="EQ37" i="2"/>
  <c r="GA31" i="2"/>
  <c r="HB31" i="2" s="1"/>
  <c r="FL37" i="2"/>
  <c r="EB43" i="2"/>
  <c r="EH43" i="2" s="1"/>
  <c r="FX11" i="2"/>
  <c r="FX42" i="2"/>
  <c r="HH36" i="2"/>
  <c r="IL36" i="2" s="1"/>
  <c r="HH5" i="2"/>
  <c r="IL5" i="2" s="1"/>
  <c r="FJ30" i="2"/>
  <c r="FJ17" i="2"/>
  <c r="FR17" i="2" s="1"/>
  <c r="DZ36" i="2"/>
  <c r="EH36" i="2" s="1"/>
  <c r="HR14" i="2"/>
  <c r="IL14" i="2" s="1"/>
  <c r="GH30" i="2"/>
  <c r="HB30" i="2" s="1"/>
  <c r="EY4" i="2"/>
  <c r="FR4" i="2" s="1"/>
  <c r="DO10" i="2"/>
  <c r="EH10" i="2" s="1"/>
  <c r="FG41" i="2"/>
  <c r="FR41" i="2" s="1"/>
  <c r="GQ4" i="2"/>
  <c r="HB4" i="2" s="1"/>
  <c r="GQ35" i="2"/>
  <c r="HB35" i="2" s="1"/>
  <c r="FY14" i="2"/>
  <c r="HB14" i="2" s="1"/>
  <c r="EO30" i="2"/>
  <c r="EY39" i="2"/>
  <c r="FR39" i="2" s="1"/>
  <c r="GI33" i="2"/>
  <c r="HB33" i="2" s="1"/>
  <c r="GU18" i="2"/>
  <c r="FK34" i="2"/>
  <c r="FR34" i="2" s="1"/>
  <c r="GH20" i="2"/>
  <c r="HB20" i="2" s="1"/>
  <c r="HR45" i="2"/>
  <c r="IL45" i="2" s="1"/>
  <c r="BZ37" i="2"/>
  <c r="CX37" i="2" s="1"/>
  <c r="GS11" i="2"/>
  <c r="GS42" i="2"/>
  <c r="GF13" i="2"/>
  <c r="HB13" i="2" s="1"/>
  <c r="HP38" i="2"/>
  <c r="IL38" i="2" s="1"/>
  <c r="HP7" i="2"/>
  <c r="IL7" i="2" s="1"/>
  <c r="EX35" i="2"/>
  <c r="FR35" i="2" s="1"/>
  <c r="DN41" i="2"/>
  <c r="EH41" i="2" s="1"/>
  <c r="AP12" i="2"/>
  <c r="BN12" i="2" s="1"/>
  <c r="HQ42" i="2"/>
  <c r="IL42" i="2" s="1"/>
  <c r="HQ11" i="2"/>
  <c r="IL11" i="2" s="1"/>
  <c r="AM36" i="2"/>
  <c r="BN36" i="2" s="1"/>
  <c r="DG42" i="2"/>
  <c r="EH42" i="2" s="1"/>
  <c r="DG8" i="2"/>
  <c r="EH8" i="2" s="1"/>
  <c r="HB25" i="2"/>
  <c r="BG33" i="2"/>
  <c r="BN33" i="2" s="1"/>
  <c r="EA5" i="2"/>
  <c r="EA39" i="2"/>
  <c r="HI40" i="2"/>
  <c r="HI9" i="2"/>
  <c r="EN13" i="2"/>
  <c r="DD32" i="2"/>
  <c r="FW7" i="2"/>
  <c r="HB7" i="2" s="1"/>
  <c r="FW38" i="2"/>
  <c r="HB38" i="2" s="1"/>
  <c r="HZ16" i="2"/>
  <c r="IL16" i="2" s="1"/>
  <c r="GP32" i="2"/>
  <c r="HB32" i="2" s="1"/>
  <c r="CQ45" i="2"/>
  <c r="CX45" i="2" s="1"/>
  <c r="FK20" i="2"/>
  <c r="FR20" i="2" s="1"/>
  <c r="HB49" i="2"/>
  <c r="FZ18" i="2"/>
  <c r="HJ43" i="2"/>
  <c r="IL43" i="2" s="1"/>
  <c r="HJ12" i="2"/>
  <c r="IL12" i="2" s="1"/>
  <c r="CG36" i="2"/>
  <c r="CX36" i="2" s="1"/>
  <c r="FA11" i="2"/>
  <c r="FR11" i="2" s="1"/>
  <c r="DQ30" i="2"/>
  <c r="EH30" i="2" s="1"/>
  <c r="FR50" i="2" s="1"/>
  <c r="DQ17" i="2"/>
  <c r="EH17" i="2" s="1"/>
  <c r="EP33" i="2"/>
  <c r="FR33" i="2" s="1"/>
  <c r="DF39" i="2"/>
  <c r="CI8" i="2"/>
  <c r="CX8" i="2" s="1"/>
  <c r="AY17" i="2"/>
  <c r="BN17" i="2" s="1"/>
  <c r="FH10" i="2"/>
  <c r="FR10" i="2" s="1"/>
  <c r="DX29" i="2"/>
  <c r="EH29" i="2" s="1"/>
  <c r="EO16" i="2"/>
  <c r="FR16" i="2" s="1"/>
  <c r="DE35" i="2"/>
  <c r="EH35" i="2" s="1"/>
  <c r="CO38" i="2"/>
  <c r="CX38" i="2" s="1"/>
  <c r="FI13" i="2"/>
  <c r="DY32" i="2"/>
  <c r="CF32" i="2"/>
  <c r="CX32" i="2" s="1"/>
  <c r="DP13" i="2"/>
  <c r="EH13" i="2" s="1"/>
  <c r="GG16" i="2"/>
  <c r="HB16" i="2" s="1"/>
  <c r="EW32" i="2"/>
  <c r="FR32" i="2" s="1"/>
  <c r="BN25" i="2"/>
  <c r="CJ46" i="2"/>
  <c r="CX46" i="2" s="1"/>
  <c r="EH25" i="2"/>
  <c r="GT15" i="2"/>
  <c r="HB15" i="2" s="1"/>
  <c r="ID40" i="2"/>
  <c r="ID9" i="2"/>
  <c r="BX30" i="2"/>
  <c r="CX30" i="2" s="1"/>
  <c r="DH11" i="2"/>
  <c r="EH11" i="2" s="1"/>
  <c r="EH50" i="2"/>
  <c r="CH5" i="2"/>
  <c r="CX5" i="2" s="1"/>
  <c r="CH39" i="2"/>
  <c r="CX39" i="2" s="1"/>
  <c r="AK29" i="2"/>
  <c r="BU41" i="2"/>
  <c r="CX41" i="2" s="1"/>
  <c r="AU38" i="2"/>
  <c r="BN38" i="2" s="1"/>
  <c r="CE29" i="2"/>
  <c r="CX29" i="2" s="1"/>
  <c r="BN5" i="2"/>
  <c r="AX14" i="2"/>
  <c r="BN14" i="2" s="1"/>
  <c r="CX25" i="2"/>
  <c r="CX24" i="2"/>
  <c r="AV41" i="2"/>
  <c r="BN41" i="2" s="1"/>
  <c r="AV7" i="2"/>
  <c r="BN7" i="2" s="1"/>
  <c r="AL32" i="2"/>
  <c r="BN32" i="2" s="1"/>
  <c r="BV10" i="2"/>
  <c r="CX10" i="2" s="1"/>
  <c r="CP7" i="2"/>
  <c r="CX7" i="2" s="1"/>
  <c r="BF29" i="2"/>
  <c r="BF16" i="2"/>
  <c r="BN16" i="2" s="1"/>
  <c r="HB18" i="2" l="1"/>
  <c r="EH39" i="2"/>
  <c r="FR30" i="2"/>
  <c r="HB50" i="2" s="1"/>
  <c r="IL35" i="2"/>
  <c r="EH32" i="2"/>
  <c r="FR13" i="2"/>
  <c r="IL9" i="2"/>
  <c r="FR37" i="2"/>
  <c r="IL40" i="2"/>
  <c r="EH5" i="2"/>
  <c r="FG14" i="2"/>
  <c r="HB42" i="2"/>
  <c r="IL50" i="2"/>
  <c r="HB11" i="2"/>
  <c r="IL4" i="2"/>
  <c r="IL26" i="2" s="1"/>
  <c r="Q16" i="1" s="1"/>
  <c r="CX26" i="2"/>
  <c r="I16" i="1" s="1"/>
  <c r="CX51" i="2"/>
  <c r="J16" i="1" s="1"/>
  <c r="BN29" i="2"/>
  <c r="BN51" i="2" s="1"/>
  <c r="H16" i="1" s="1"/>
  <c r="BN26" i="2"/>
  <c r="G16" i="1" s="1"/>
  <c r="HB26" i="2" l="1"/>
  <c r="O16" i="1" s="1"/>
  <c r="V13" i="1" s="1"/>
  <c r="W13" i="1" s="1"/>
  <c r="O17" i="1" s="1"/>
  <c r="O19" i="1" s="1"/>
  <c r="EH51" i="2"/>
  <c r="L16" i="1" s="1"/>
  <c r="V10" i="1" s="1"/>
  <c r="W10" i="1" s="1"/>
  <c r="L17" i="1" s="1"/>
  <c r="L19" i="1" s="1"/>
  <c r="HB51" i="2"/>
  <c r="P16" i="1" s="1"/>
  <c r="V14" i="1" s="1"/>
  <c r="W14" i="1" s="1"/>
  <c r="P17" i="1" s="1"/>
  <c r="P19" i="1" s="1"/>
  <c r="V5" i="1"/>
  <c r="W5" i="1" s="1"/>
  <c r="G17" i="1" s="1"/>
  <c r="G19" i="1" s="1"/>
  <c r="G22" i="1" s="1"/>
  <c r="V6" i="1"/>
  <c r="W6" i="1" s="1"/>
  <c r="H17" i="1" s="1"/>
  <c r="H19" i="1" s="1"/>
  <c r="V7" i="1"/>
  <c r="W7" i="1" s="1"/>
  <c r="I17" i="1" s="1"/>
  <c r="V8" i="1"/>
  <c r="W8" i="1" s="1"/>
  <c r="J17" i="1" s="1"/>
  <c r="J19" i="1" s="1"/>
  <c r="IL51" i="2"/>
  <c r="R16" i="1" s="1"/>
  <c r="FR51" i="2"/>
  <c r="N16" i="1" s="1"/>
  <c r="V15" i="1"/>
  <c r="W15" i="1" s="1"/>
  <c r="Q17" i="1" s="1"/>
  <c r="Q19" i="1" s="1"/>
  <c r="FN14" i="2"/>
  <c r="FR14" i="2" s="1"/>
  <c r="FR26" i="2" s="1"/>
  <c r="M16" i="1" s="1"/>
  <c r="EH26" i="2"/>
  <c r="K16" i="1" s="1"/>
  <c r="J20" i="1" l="1"/>
  <c r="J22" i="1"/>
  <c r="H20" i="1"/>
  <c r="H22" i="1"/>
  <c r="Q20" i="1"/>
  <c r="Q22" i="1"/>
  <c r="O22" i="1"/>
  <c r="O20" i="1"/>
  <c r="P22" i="1"/>
  <c r="P20" i="1"/>
  <c r="L20" i="1"/>
  <c r="L22" i="1"/>
  <c r="V12" i="1"/>
  <c r="W12" i="1" s="1"/>
  <c r="N17" i="1" s="1"/>
  <c r="N19" i="1" s="1"/>
  <c r="V16" i="1"/>
  <c r="W16" i="1" s="1"/>
  <c r="R17" i="1" s="1"/>
  <c r="R19" i="1" s="1"/>
  <c r="G20" i="1"/>
  <c r="V9" i="1"/>
  <c r="W9" i="1" s="1"/>
  <c r="K17" i="1" s="1"/>
  <c r="K19" i="1" s="1"/>
  <c r="V11" i="1"/>
  <c r="W11" i="1" s="1"/>
  <c r="M17" i="1" s="1"/>
  <c r="M19" i="1" s="1"/>
  <c r="M20" i="1" s="1"/>
  <c r="I19" i="1"/>
  <c r="I22" i="1" s="1"/>
  <c r="M22" i="1" l="1"/>
  <c r="K20" i="1"/>
  <c r="K22" i="1"/>
  <c r="R20" i="1"/>
  <c r="R22" i="1"/>
  <c r="N20" i="1"/>
  <c r="N22" i="1"/>
  <c r="I20" i="1"/>
</calcChain>
</file>

<file path=xl/sharedStrings.xml><?xml version="1.0" encoding="utf-8"?>
<sst xmlns="http://schemas.openxmlformats.org/spreadsheetml/2006/main" count="1072" uniqueCount="133">
  <si>
    <t>Loonfiche</t>
  </si>
  <si>
    <t>13,07% van 108%</t>
  </si>
  <si>
    <t>Invullen</t>
  </si>
  <si>
    <t>Januari</t>
  </si>
  <si>
    <t>Uurloon</t>
  </si>
  <si>
    <t>€</t>
  </si>
  <si>
    <t>Februari</t>
  </si>
  <si>
    <t>Resultaat</t>
  </si>
  <si>
    <t>Maart</t>
  </si>
  <si>
    <t>Afstand</t>
  </si>
  <si>
    <t>Km</t>
  </si>
  <si>
    <t>April</t>
  </si>
  <si>
    <t>Mei</t>
  </si>
  <si>
    <t>GESSP</t>
  </si>
  <si>
    <t>%</t>
  </si>
  <si>
    <t>Juni</t>
  </si>
  <si>
    <t>Juli</t>
  </si>
  <si>
    <t>Augustus</t>
  </si>
  <si>
    <t>September</t>
  </si>
  <si>
    <t>Oktober</t>
  </si>
  <si>
    <t>November</t>
  </si>
  <si>
    <t>December</t>
  </si>
  <si>
    <t>Loon Brutto</t>
  </si>
  <si>
    <t>RSZ Bijdrage</t>
  </si>
  <si>
    <t>Bedrijfsvoorheffing</t>
  </si>
  <si>
    <t>Loon Netto</t>
  </si>
  <si>
    <t>Eindafrekening</t>
  </si>
  <si>
    <t>Wo</t>
  </si>
  <si>
    <t>Do</t>
  </si>
  <si>
    <t>Vr</t>
  </si>
  <si>
    <t>Za</t>
  </si>
  <si>
    <t>Zo</t>
  </si>
  <si>
    <t>Ma</t>
  </si>
  <si>
    <t>Di</t>
  </si>
  <si>
    <t>Ma,V</t>
  </si>
  <si>
    <t>V</t>
  </si>
  <si>
    <t>L</t>
  </si>
  <si>
    <t>N</t>
  </si>
  <si>
    <t>Ma,L</t>
  </si>
  <si>
    <t>Ma,N</t>
  </si>
  <si>
    <t>Di,V</t>
  </si>
  <si>
    <t>Di,L</t>
  </si>
  <si>
    <t>Di,N</t>
  </si>
  <si>
    <t>Wo,V</t>
  </si>
  <si>
    <t>Wo,L</t>
  </si>
  <si>
    <t>Wo,N</t>
  </si>
  <si>
    <t>Do,V</t>
  </si>
  <si>
    <t>Do,L</t>
  </si>
  <si>
    <t>Do,N</t>
  </si>
  <si>
    <t>Vr,V</t>
  </si>
  <si>
    <t>Vr,L</t>
  </si>
  <si>
    <t>Vr,N</t>
  </si>
  <si>
    <t>Za,V</t>
  </si>
  <si>
    <t>Za,L</t>
  </si>
  <si>
    <t>Za,N</t>
  </si>
  <si>
    <t>Zo,V</t>
  </si>
  <si>
    <t>Zo,L</t>
  </si>
  <si>
    <t>Zo,N</t>
  </si>
  <si>
    <t>Uurloon + %</t>
  </si>
  <si>
    <t>8 uur</t>
  </si>
  <si>
    <t>Overuren</t>
  </si>
  <si>
    <t>Kledijvergoeding</t>
  </si>
  <si>
    <t>Km vergoeding</t>
  </si>
  <si>
    <t xml:space="preserve"> % plus</t>
  </si>
  <si>
    <t>loon + %</t>
  </si>
  <si>
    <t>V week</t>
  </si>
  <si>
    <t>&lt;= auto</t>
  </si>
  <si>
    <t>L week</t>
  </si>
  <si>
    <t>&lt;= fiets</t>
  </si>
  <si>
    <t>N week</t>
  </si>
  <si>
    <t>Formule</t>
  </si>
  <si>
    <t>V za</t>
  </si>
  <si>
    <t>L za</t>
  </si>
  <si>
    <t>Vast</t>
  </si>
  <si>
    <t>N za</t>
  </si>
  <si>
    <t>V zo</t>
  </si>
  <si>
    <t>L zo</t>
  </si>
  <si>
    <t>N zo</t>
  </si>
  <si>
    <t>min</t>
  </si>
  <si>
    <t>sociale zekerheid = 13,07% voor arbeider op 108%</t>
  </si>
  <si>
    <t>Min, bedrijfsvoorheffing (minimum 11,11%)</t>
  </si>
  <si>
    <t>https://financien.belgium.be/sites/default/files/downloads/700-schalen-20200101.pdf</t>
  </si>
  <si>
    <t>plus</t>
  </si>
  <si>
    <t>Reiskosten</t>
  </si>
  <si>
    <t>Fietsvergoeding</t>
  </si>
  <si>
    <t>Hospitalisatie Plan: €13,8</t>
  </si>
  <si>
    <t>GESSP 5%</t>
  </si>
  <si>
    <t>ADV 5-ploegen: 120,3%</t>
  </si>
  <si>
    <t>WV, AV, OU, RF, RFZ,ADV</t>
  </si>
  <si>
    <t>AV: 120,3%</t>
  </si>
  <si>
    <t>RF: 120,3%</t>
  </si>
  <si>
    <t>RFZ: 220,3%</t>
  </si>
  <si>
    <t>ADV: 120,3%</t>
  </si>
  <si>
    <t>per dag</t>
  </si>
  <si>
    <t>Hospitalisatieplan</t>
  </si>
  <si>
    <t>ADV</t>
  </si>
  <si>
    <t>Aantal kinderen</t>
  </si>
  <si>
    <t>ten laste</t>
  </si>
  <si>
    <t>Totale vermindering (bedragen op 1.1.2019)</t>
  </si>
  <si>
    <t>per jaar</t>
  </si>
  <si>
    <t>per maand</t>
  </si>
  <si>
    <t>Kinderen ten laste</t>
  </si>
  <si>
    <t>adv</t>
  </si>
  <si>
    <t>Auto:</t>
  </si>
  <si>
    <t>Fiets:</t>
  </si>
  <si>
    <t>Maaltijdcheques</t>
  </si>
  <si>
    <t>Gemaakt door Johan Mellemans</t>
  </si>
  <si>
    <r>
      <rPr>
        <sz val="10"/>
        <rFont val="Courier New"/>
        <family val="3"/>
      </rPr>
      <t>SCHAAL I</t>
    </r>
  </si>
  <si>
    <r>
      <rPr>
        <sz val="10"/>
        <rFont val="Courier New"/>
        <family val="3"/>
      </rPr>
      <t xml:space="preserve">DEZE SCHAAL IS VAN TOEPASSING :
</t>
    </r>
    <r>
      <rPr>
        <sz val="10"/>
        <rFont val="Courier New"/>
        <family val="3"/>
      </rPr>
      <t xml:space="preserve">- OFWEL WANNEER DE VERKRIJGER VAN DE INKOMSTEN EEN ALLEENSTAANDE IS;
</t>
    </r>
    <r>
      <rPr>
        <sz val="10"/>
        <rFont val="Courier New"/>
        <family val="3"/>
      </rPr>
      <t>- OFWEL WANNEER DE ECHTGENOOT VAN DE VERKRIJGER VAN DE INKOMSTEN EVENEENS PERSOONLIJKE BEROEPSIN- KOMSTEN HEEFT.</t>
    </r>
  </si>
  <si>
    <r>
      <rPr>
        <sz val="10"/>
        <rFont val="Courier New"/>
        <family val="3"/>
      </rPr>
      <t xml:space="preserve">* * * BEDRIJFSVOORHEFFING VOOR :
</t>
    </r>
    <r>
      <rPr>
        <sz val="10"/>
        <rFont val="Courier New"/>
        <family val="3"/>
      </rPr>
      <t xml:space="preserve">- BEZOLDIGINGEN VAN WERKNEMERS : KOLOM (2)
</t>
    </r>
    <r>
      <rPr>
        <sz val="10"/>
        <rFont val="Courier New"/>
        <family val="3"/>
      </rPr>
      <t xml:space="preserve">- BEZOLDIGINGEN VAN BEDRIJFSLEIDERS : KOLOM (3)
</t>
    </r>
    <r>
      <rPr>
        <sz val="10"/>
        <rFont val="Courier New"/>
        <family val="3"/>
      </rPr>
      <t xml:space="preserve">- PENSIOENEN EN RENTEN : KOLOM (4)
</t>
    </r>
    <r>
      <rPr>
        <sz val="10"/>
        <rFont val="Courier New"/>
        <family val="3"/>
      </rPr>
      <t xml:space="preserve">DIE VANAF 1 JANUARI 2020 PER MAAND WORDEN BETAALD
</t>
    </r>
    <r>
      <rPr>
        <sz val="10"/>
        <rFont val="Courier New"/>
        <family val="3"/>
      </rPr>
      <t>OF TOEGEKEND.</t>
    </r>
  </si>
  <si>
    <r>
      <rPr>
        <sz val="10"/>
        <rFont val="Courier New"/>
        <family val="3"/>
      </rPr>
      <t xml:space="preserve">* * *
</t>
    </r>
    <r>
      <rPr>
        <sz val="10"/>
        <rFont val="Courier New"/>
        <family val="3"/>
      </rPr>
      <t xml:space="preserve">DE BEDRAGEN VERMELD IN KOLOM (1) VERTEGENWOOR- DIGEN BRUTO-INKOMSTEN, D.W.Z. NA AFTREK VAN DE IN- HOUDINGEN EN LASTEN WAARVAN SPRAKE IS IN NR. 1 VAN DE TOEPASSINGSREGELS.
</t>
    </r>
    <r>
      <rPr>
        <sz val="10"/>
        <rFont val="Courier New"/>
        <family val="3"/>
      </rPr>
      <t xml:space="preserve">OVER EEN INKOMEN BEGREPEN TUSSEN TWEE INKOM- STENBEDRAGEN VAN KOLOM (1) IS DE BEDRIJFSVOORHEF- FING VERSCHULDIGD DIE TEGENOVER HET LAAGSTE VAN DIE
</t>
    </r>
    <r>
      <rPr>
        <sz val="10"/>
        <rFont val="Courier New"/>
        <family val="3"/>
      </rPr>
      <t>TWEE BEDRAGEN VOORKOMT.</t>
    </r>
  </si>
  <si>
    <r>
      <rPr>
        <sz val="10"/>
        <rFont val="Courier New"/>
        <family val="3"/>
      </rPr>
      <t xml:space="preserve">* * *
</t>
    </r>
    <r>
      <rPr>
        <sz val="10"/>
        <rFont val="Courier New"/>
        <family val="3"/>
      </rPr>
      <t xml:space="preserve">VAN DE BEDRIJFSVOORHEFFING AFGELEZEN IN DE SCHAAL MOGEN NOG DE VERMINDERINGEN VOOR KINDEREN TEN LASTE EN VOOR ANDERE GEZINSLASTEN WORDEN AFGETROKKEN (ZIE NRS. 2.2.A, 3.3.A EN 4.1.A VAN DE TOEPASSINGS-
</t>
    </r>
    <r>
      <rPr>
        <sz val="10"/>
        <rFont val="Courier New"/>
        <family val="3"/>
      </rPr>
      <t>REGELS).</t>
    </r>
  </si>
  <si>
    <t>BVH</t>
  </si>
  <si>
    <t>RSZ</t>
  </si>
  <si>
    <t>€ 1 248</t>
  </si>
  <si>
    <t>€ 3 300</t>
  </si>
  <si>
    <t>€5 784</t>
  </si>
  <si>
    <t>€8 556</t>
  </si>
  <si>
    <t>€ 11 328</t>
  </si>
  <si>
    <t>€14 088</t>
  </si>
  <si>
    <t>€1 174</t>
  </si>
  <si>
    <t>€17 136</t>
  </si>
  <si>
    <t>€1 428</t>
  </si>
  <si>
    <t>Verlof</t>
  </si>
  <si>
    <t>Werkdagen</t>
  </si>
  <si>
    <t>Lay-out</t>
  </si>
  <si>
    <t>Maaltijd cheques</t>
  </si>
  <si>
    <t>Verlofdagen</t>
  </si>
  <si>
    <t>Kmvergoeding</t>
  </si>
  <si>
    <t>TKD</t>
  </si>
  <si>
    <t>Kledijvergoeding: €</t>
  </si>
  <si>
    <t>Werknemersbijdrage Maaltijdcheques: €</t>
  </si>
  <si>
    <t>Werkgeversbijdrage maaltijd cheques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</si>
</sst>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;[Red]\-[$€-2]\ #,##0"/>
  </numFmts>
  <fonts count="19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u/>
      <sz val="11"/>
      <color rgb="FF0563C1"/>
      <name val="Calibri"/>
      <family val="2"/>
    </font>
    <font>
      <b/>
      <sz val="20"/>
      <color rgb="FF000000"/>
      <name val="Calibri"/>
      <family val="2"/>
    </font>
    <font>
      <sz val="10"/>
      <color rgb="FF000000"/>
      <name val="Arial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11"/>
      <color rgb="FF292B2C"/>
      <name val="Fira Sans"/>
    </font>
    <font>
      <sz val="10"/>
      <color rgb="FF000000"/>
      <name val="Courier New"/>
      <family val="3"/>
    </font>
    <font>
      <sz val="6"/>
      <color rgb="FF000000"/>
      <name val="Calibri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1"/>
      <color theme="0"/>
      <name val="Calibri"/>
      <family val="2"/>
    </font>
    <font>
      <sz val="10"/>
      <color rgb="FF000000"/>
      <name val="Times New Roman"/>
      <charset val="204"/>
    </font>
    <font>
      <sz val="10"/>
      <name val="Courier New"/>
    </font>
    <font>
      <sz val="10"/>
      <color rgb="FF000000"/>
      <name val="Courier New"/>
      <family val="2"/>
    </font>
    <font>
      <sz val="10"/>
      <name val="Courier New"/>
      <family val="3"/>
    </font>
    <font>
      <sz val="8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FFC7CE"/>
        <bgColor rgb="FFFFC7CE"/>
      </patternFill>
    </fill>
    <fill>
      <patternFill patternType="solid">
        <fgColor rgb="FFFFF2CC"/>
        <bgColor rgb="FFFFF2CC"/>
      </patternFill>
    </fill>
    <fill>
      <patternFill patternType="solid">
        <fgColor rgb="FFE2EFDA"/>
        <bgColor rgb="FFE2EFDA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FFE699"/>
        <bgColor rgb="FFFFE699"/>
      </patternFill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1475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C6E0B4"/>
      </patternFill>
    </fill>
    <fill>
      <patternFill patternType="solid">
        <fgColor theme="8" tint="0.59999389629810485"/>
        <bgColor rgb="FFD9E1F2"/>
      </patternFill>
    </fill>
    <fill>
      <patternFill patternType="solid">
        <fgColor theme="8" tint="0.59999389629810485"/>
        <bgColor rgb="FFFFC000"/>
      </patternFill>
    </fill>
    <fill>
      <patternFill patternType="solid">
        <fgColor theme="8" tint="0.59999389629810485"/>
        <bgColor rgb="FFFFE699"/>
      </patternFill>
    </fill>
    <fill>
      <patternFill patternType="solid">
        <fgColor theme="7" tint="0.39997558519241921"/>
        <bgColor rgb="FFFFE699"/>
      </patternFill>
    </fill>
    <fill>
      <patternFill patternType="solid">
        <fgColor theme="7" tint="0.79998168889431442"/>
        <bgColor rgb="FFFFE699"/>
      </patternFill>
    </fill>
  </fills>
  <borders count="4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CCCCCC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3" borderId="0" applyNumberFormat="0" applyFont="0" applyBorder="0" applyAlignment="0" applyProtection="0"/>
    <xf numFmtId="0" fontId="2" fillId="4" borderId="0" applyNumberFormat="0" applyBorder="0" applyAlignment="0" applyProtection="0"/>
    <xf numFmtId="0" fontId="1" fillId="5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7" borderId="0" applyNumberFormat="0" applyFont="0" applyBorder="0" applyAlignment="0" applyProtection="0"/>
    <xf numFmtId="0" fontId="1" fillId="3" borderId="0" applyNumberFormat="0" applyFont="0" applyBorder="0" applyAlignment="0" applyProtection="0"/>
    <xf numFmtId="0" fontId="1" fillId="2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7" borderId="0" applyNumberFormat="0" applyFont="0" applyBorder="0" applyAlignment="0" applyProtection="0"/>
    <xf numFmtId="0" fontId="3" fillId="0" borderId="0" applyNumberFormat="0" applyFill="0" applyBorder="0" applyAlignment="0" applyProtection="0"/>
    <xf numFmtId="0" fontId="14" fillId="0" borderId="0"/>
  </cellStyleXfs>
  <cellXfs count="163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10" borderId="2" xfId="0" applyFill="1" applyBorder="1"/>
    <xf numFmtId="9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9" borderId="2" xfId="0" applyFont="1" applyFill="1" applyBorder="1" applyAlignment="1">
      <alignment horizontal="right" wrapText="1"/>
    </xf>
    <xf numFmtId="0" fontId="0" fillId="11" borderId="2" xfId="0" applyFill="1" applyBorder="1"/>
    <xf numFmtId="0" fontId="0" fillId="10" borderId="4" xfId="0" applyFill="1" applyBorder="1"/>
    <xf numFmtId="0" fontId="0" fillId="10" borderId="5" xfId="0" applyFill="1" applyBorder="1"/>
    <xf numFmtId="0" fontId="0" fillId="10" borderId="7" xfId="0" applyFill="1" applyBorder="1"/>
    <xf numFmtId="0" fontId="0" fillId="10" borderId="8" xfId="0" applyFill="1" applyBorder="1"/>
    <xf numFmtId="10" fontId="5" fillId="0" borderId="0" xfId="0" applyNumberFormat="1" applyFont="1" applyAlignment="1">
      <alignment horizontal="right" wrapText="1"/>
    </xf>
    <xf numFmtId="9" fontId="5" fillId="0" borderId="0" xfId="0" applyNumberFormat="1" applyFont="1" applyFill="1" applyAlignment="1">
      <alignment horizontal="right" wrapText="1"/>
    </xf>
    <xf numFmtId="0" fontId="0" fillId="11" borderId="9" xfId="0" applyFill="1" applyBorder="1"/>
    <xf numFmtId="0" fontId="0" fillId="0" borderId="2" xfId="0" applyBorder="1"/>
    <xf numFmtId="0" fontId="0" fillId="0" borderId="10" xfId="0" applyBorder="1"/>
    <xf numFmtId="0" fontId="0" fillId="0" borderId="0" xfId="0" applyFill="1"/>
    <xf numFmtId="0" fontId="6" fillId="0" borderId="2" xfId="0" applyFont="1" applyBorder="1"/>
    <xf numFmtId="0" fontId="6" fillId="0" borderId="10" xfId="0" applyFont="1" applyBorder="1"/>
    <xf numFmtId="0" fontId="7" fillId="0" borderId="2" xfId="0" applyFont="1" applyFill="1" applyBorder="1"/>
    <xf numFmtId="0" fontId="6" fillId="0" borderId="2" xfId="0" applyFont="1" applyFill="1" applyBorder="1"/>
    <xf numFmtId="0" fontId="6" fillId="0" borderId="0" xfId="0" applyFont="1" applyFill="1"/>
    <xf numFmtId="0" fontId="0" fillId="12" borderId="2" xfId="0" applyFill="1" applyBorder="1"/>
    <xf numFmtId="0" fontId="7" fillId="0" borderId="2" xfId="0" applyFont="1" applyBorder="1"/>
    <xf numFmtId="0" fontId="0" fillId="0" borderId="11" xfId="0" applyBorder="1"/>
    <xf numFmtId="0" fontId="5" fillId="0" borderId="12" xfId="0" applyFont="1" applyBorder="1" applyAlignment="1">
      <alignment wrapText="1"/>
    </xf>
    <xf numFmtId="0" fontId="5" fillId="13" borderId="13" xfId="0" applyFont="1" applyFill="1" applyBorder="1" applyAlignment="1">
      <alignment horizontal="center" wrapText="1"/>
    </xf>
    <xf numFmtId="0" fontId="5" fillId="13" borderId="13" xfId="0" applyFont="1" applyFill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13" borderId="1" xfId="0" applyFont="1" applyFill="1" applyBorder="1" applyAlignment="1">
      <alignment wrapText="1"/>
    </xf>
    <xf numFmtId="9" fontId="0" fillId="13" borderId="15" xfId="0" applyNumberFormat="1" applyFill="1" applyBorder="1"/>
    <xf numFmtId="0" fontId="5" fillId="13" borderId="16" xfId="0" applyFont="1" applyFill="1" applyBorder="1" applyAlignment="1">
      <alignment wrapText="1"/>
    </xf>
    <xf numFmtId="9" fontId="5" fillId="13" borderId="12" xfId="0" applyNumberFormat="1" applyFont="1" applyFill="1" applyBorder="1" applyAlignment="1">
      <alignment horizontal="right" wrapText="1"/>
    </xf>
    <xf numFmtId="0" fontId="5" fillId="10" borderId="12" xfId="0" applyFont="1" applyFill="1" applyBorder="1" applyAlignment="1">
      <alignment horizontal="right" wrapText="1"/>
    </xf>
    <xf numFmtId="0" fontId="5" fillId="13" borderId="12" xfId="0" applyFont="1" applyFill="1" applyBorder="1" applyAlignment="1">
      <alignment horizontal="right" wrapText="1"/>
    </xf>
    <xf numFmtId="0" fontId="5" fillId="13" borderId="17" xfId="0" applyFont="1" applyFill="1" applyBorder="1" applyAlignment="1">
      <alignment horizontal="right" wrapText="1"/>
    </xf>
    <xf numFmtId="0" fontId="0" fillId="10" borderId="6" xfId="0" applyFill="1" applyBorder="1"/>
    <xf numFmtId="0" fontId="5" fillId="0" borderId="18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5" fillId="10" borderId="1" xfId="0" applyFont="1" applyFill="1" applyBorder="1" applyAlignment="1">
      <alignment wrapText="1"/>
    </xf>
    <xf numFmtId="0" fontId="5" fillId="0" borderId="21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5" fillId="0" borderId="23" xfId="0" applyFont="1" applyBorder="1" applyAlignment="1">
      <alignment wrapText="1"/>
    </xf>
    <xf numFmtId="10" fontId="5" fillId="13" borderId="12" xfId="0" applyNumberFormat="1" applyFont="1" applyFill="1" applyBorder="1" applyAlignment="1">
      <alignment horizontal="right" wrapText="1"/>
    </xf>
    <xf numFmtId="2" fontId="9" fillId="0" borderId="0" xfId="0" applyNumberFormat="1" applyFont="1" applyAlignment="1">
      <alignment horizontal="right" vertical="center" indent="2" shrinkToFit="1"/>
    </xf>
    <xf numFmtId="0" fontId="0" fillId="0" borderId="0" xfId="0" applyAlignment="1">
      <alignment horizontal="left" vertical="center" wrapText="1"/>
    </xf>
    <xf numFmtId="2" fontId="9" fillId="0" borderId="0" xfId="0" applyNumberFormat="1" applyFont="1" applyAlignment="1">
      <alignment horizontal="right" vertical="top" indent="2" shrinkToFit="1"/>
    </xf>
    <xf numFmtId="0" fontId="0" fillId="0" borderId="0" xfId="0" applyAlignment="1">
      <alignment horizontal="left" wrapText="1"/>
    </xf>
    <xf numFmtId="2" fontId="9" fillId="0" borderId="0" xfId="0" applyNumberFormat="1" applyFont="1" applyAlignment="1">
      <alignment horizontal="left" vertical="top" shrinkToFit="1"/>
    </xf>
    <xf numFmtId="2" fontId="9" fillId="0" borderId="0" xfId="0" applyNumberFormat="1" applyFont="1" applyAlignment="1">
      <alignment horizontal="left" vertical="top" indent="2" shrinkToFit="1"/>
    </xf>
    <xf numFmtId="2" fontId="9" fillId="0" borderId="0" xfId="0" applyNumberFormat="1" applyFont="1" applyAlignment="1">
      <alignment horizontal="left" vertical="center" indent="2" shrinkToFit="1"/>
    </xf>
    <xf numFmtId="2" fontId="9" fillId="0" borderId="0" xfId="0" applyNumberFormat="1" applyFont="1" applyAlignment="1">
      <alignment horizontal="right" vertical="top" shrinkToFit="1"/>
    </xf>
    <xf numFmtId="2" fontId="9" fillId="0" borderId="0" xfId="0" applyNumberFormat="1" applyFont="1" applyAlignment="1">
      <alignment horizontal="left" vertical="center" shrinkToFit="1"/>
    </xf>
    <xf numFmtId="2" fontId="9" fillId="0" borderId="0" xfId="0" applyNumberFormat="1" applyFont="1" applyAlignment="1">
      <alignment horizontal="left" vertical="top" indent="3" shrinkToFit="1"/>
    </xf>
    <xf numFmtId="2" fontId="9" fillId="0" borderId="0" xfId="0" applyNumberFormat="1" applyFont="1" applyAlignment="1">
      <alignment horizontal="right" vertical="center" shrinkToFit="1"/>
    </xf>
    <xf numFmtId="0" fontId="0" fillId="10" borderId="0" xfId="0" applyFill="1" applyBorder="1"/>
    <xf numFmtId="0" fontId="0" fillId="10" borderId="24" xfId="0" applyFill="1" applyBorder="1"/>
    <xf numFmtId="0" fontId="0" fillId="14" borderId="26" xfId="0" applyFill="1" applyBorder="1"/>
    <xf numFmtId="0" fontId="0" fillId="14" borderId="25" xfId="0" applyFill="1" applyBorder="1" applyAlignment="1">
      <alignment horizontal="right"/>
    </xf>
    <xf numFmtId="0" fontId="10" fillId="0" borderId="2" xfId="0" applyFont="1" applyBorder="1"/>
    <xf numFmtId="0" fontId="7" fillId="0" borderId="3" xfId="0" applyFont="1" applyFill="1" applyBorder="1"/>
    <xf numFmtId="0" fontId="6" fillId="0" borderId="3" xfId="0" applyFont="1" applyFill="1" applyBorder="1"/>
    <xf numFmtId="0" fontId="6" fillId="0" borderId="6" xfId="0" applyFont="1" applyFill="1" applyBorder="1"/>
    <xf numFmtId="0" fontId="7" fillId="15" borderId="27" xfId="0" applyFont="1" applyFill="1" applyBorder="1"/>
    <xf numFmtId="0" fontId="6" fillId="0" borderId="27" xfId="0" applyFont="1" applyFill="1" applyBorder="1"/>
    <xf numFmtId="0" fontId="0" fillId="0" borderId="27" xfId="0" applyFill="1" applyBorder="1"/>
    <xf numFmtId="0" fontId="11" fillId="16" borderId="29" xfId="0" applyFont="1" applyFill="1" applyBorder="1" applyAlignment="1">
      <alignment horizontal="center" vertical="center" wrapText="1"/>
    </xf>
    <xf numFmtId="0" fontId="11" fillId="16" borderId="30" xfId="0" applyFont="1" applyFill="1" applyBorder="1" applyAlignment="1">
      <alignment horizontal="center" vertical="center" wrapText="1"/>
    </xf>
    <xf numFmtId="0" fontId="11" fillId="16" borderId="28" xfId="0" applyFont="1" applyFill="1" applyBorder="1" applyAlignment="1">
      <alignment horizontal="center" vertical="top" wrapText="1"/>
    </xf>
    <xf numFmtId="0" fontId="11" fillId="17" borderId="28" xfId="0" applyFont="1" applyFill="1" applyBorder="1" applyAlignment="1">
      <alignment horizontal="center" vertical="top" wrapText="1"/>
    </xf>
    <xf numFmtId="0" fontId="12" fillId="17" borderId="28" xfId="0" applyFont="1" applyFill="1" applyBorder="1" applyAlignment="1">
      <alignment horizontal="center" vertical="top" wrapText="1"/>
    </xf>
    <xf numFmtId="0" fontId="0" fillId="14" borderId="33" xfId="0" applyFill="1" applyBorder="1"/>
    <xf numFmtId="0" fontId="0" fillId="14" borderId="34" xfId="0" applyFill="1" applyBorder="1"/>
    <xf numFmtId="0" fontId="0" fillId="18" borderId="27" xfId="0" applyFill="1" applyBorder="1"/>
    <xf numFmtId="0" fontId="0" fillId="14" borderId="27" xfId="0" applyFill="1" applyBorder="1"/>
    <xf numFmtId="0" fontId="5" fillId="13" borderId="35" xfId="0" applyFont="1" applyFill="1" applyBorder="1" applyAlignment="1">
      <alignment wrapText="1"/>
    </xf>
    <xf numFmtId="9" fontId="5" fillId="13" borderId="17" xfId="0" applyNumberFormat="1" applyFont="1" applyFill="1" applyBorder="1" applyAlignment="1">
      <alignment horizontal="right" wrapText="1"/>
    </xf>
    <xf numFmtId="0" fontId="5" fillId="10" borderId="17" xfId="0" applyFont="1" applyFill="1" applyBorder="1" applyAlignment="1">
      <alignment horizontal="right" wrapText="1"/>
    </xf>
    <xf numFmtId="0" fontId="5" fillId="18" borderId="36" xfId="0" applyFont="1" applyFill="1" applyBorder="1" applyAlignment="1">
      <alignment wrapText="1"/>
    </xf>
    <xf numFmtId="0" fontId="5" fillId="14" borderId="36" xfId="0" applyFont="1" applyFill="1" applyBorder="1" applyAlignment="1">
      <alignment wrapText="1"/>
    </xf>
    <xf numFmtId="10" fontId="5" fillId="18" borderId="36" xfId="0" applyNumberFormat="1" applyFont="1" applyFill="1" applyBorder="1" applyAlignment="1">
      <alignment wrapText="1"/>
    </xf>
    <xf numFmtId="0" fontId="0" fillId="0" borderId="0" xfId="0" applyBorder="1"/>
    <xf numFmtId="0" fontId="6" fillId="0" borderId="0" xfId="0" applyFont="1" applyFill="1" applyBorder="1"/>
    <xf numFmtId="0" fontId="0" fillId="10" borderId="4" xfId="0" applyFill="1" applyBorder="1" applyAlignment="1">
      <alignment horizontal="right"/>
    </xf>
    <xf numFmtId="0" fontId="0" fillId="19" borderId="33" xfId="0" applyFill="1" applyBorder="1"/>
    <xf numFmtId="0" fontId="0" fillId="19" borderId="34" xfId="0" applyFill="1" applyBorder="1"/>
    <xf numFmtId="0" fontId="13" fillId="19" borderId="40" xfId="0" applyFont="1" applyFill="1" applyBorder="1"/>
    <xf numFmtId="0" fontId="7" fillId="0" borderId="10" xfId="0" applyFont="1" applyFill="1" applyBorder="1"/>
    <xf numFmtId="0" fontId="6" fillId="0" borderId="9" xfId="0" applyFont="1" applyFill="1" applyBorder="1"/>
    <xf numFmtId="2" fontId="16" fillId="0" borderId="0" xfId="19" applyNumberFormat="1" applyFont="1" applyFill="1" applyBorder="1" applyAlignment="1">
      <alignment horizontal="left" vertical="center" indent="2" shrinkToFit="1"/>
    </xf>
    <xf numFmtId="2" fontId="16" fillId="0" borderId="0" xfId="19" applyNumberFormat="1" applyFont="1" applyFill="1" applyBorder="1" applyAlignment="1">
      <alignment horizontal="left" vertical="top" indent="2" shrinkToFit="1"/>
    </xf>
    <xf numFmtId="2" fontId="16" fillId="0" borderId="0" xfId="19" applyNumberFormat="1" applyFont="1" applyFill="1" applyBorder="1" applyAlignment="1">
      <alignment horizontal="left" vertical="top" shrinkToFit="1"/>
    </xf>
    <xf numFmtId="2" fontId="16" fillId="0" borderId="0" xfId="19" applyNumberFormat="1" applyFont="1" applyFill="1" applyBorder="1" applyAlignment="1">
      <alignment horizontal="left" vertical="center" shrinkToFit="1"/>
    </xf>
    <xf numFmtId="2" fontId="16" fillId="0" borderId="0" xfId="19" applyNumberFormat="1" applyFont="1" applyFill="1" applyBorder="1" applyAlignment="1">
      <alignment horizontal="right" vertical="center" indent="2" shrinkToFit="1"/>
    </xf>
    <xf numFmtId="2" fontId="16" fillId="0" borderId="0" xfId="19" applyNumberFormat="1" applyFont="1" applyFill="1" applyBorder="1" applyAlignment="1">
      <alignment horizontal="left" vertical="center" indent="2" shrinkToFit="1"/>
    </xf>
    <xf numFmtId="2" fontId="16" fillId="0" borderId="0" xfId="19" applyNumberFormat="1" applyFont="1" applyFill="1" applyBorder="1" applyAlignment="1">
      <alignment horizontal="right" vertical="top" indent="2" shrinkToFit="1"/>
    </xf>
    <xf numFmtId="2" fontId="16" fillId="0" borderId="0" xfId="19" applyNumberFormat="1" applyFont="1" applyFill="1" applyBorder="1" applyAlignment="1">
      <alignment horizontal="left" vertical="top" indent="2" shrinkToFit="1"/>
    </xf>
    <xf numFmtId="2" fontId="16" fillId="0" borderId="0" xfId="19" applyNumberFormat="1" applyFont="1" applyFill="1" applyBorder="1" applyAlignment="1">
      <alignment horizontal="right" vertical="top" shrinkToFit="1"/>
    </xf>
    <xf numFmtId="2" fontId="16" fillId="0" borderId="0" xfId="19" applyNumberFormat="1" applyFont="1" applyFill="1" applyBorder="1" applyAlignment="1">
      <alignment horizontal="right" vertical="center" shrinkToFit="1"/>
    </xf>
    <xf numFmtId="2" fontId="16" fillId="0" borderId="0" xfId="19" applyNumberFormat="1" applyFont="1" applyFill="1" applyBorder="1" applyAlignment="1">
      <alignment horizontal="left" vertical="center" indent="2" shrinkToFit="1"/>
    </xf>
    <xf numFmtId="2" fontId="16" fillId="0" borderId="0" xfId="19" applyNumberFormat="1" applyFont="1" applyFill="1" applyBorder="1" applyAlignment="1">
      <alignment horizontal="left" vertical="top" indent="2" shrinkToFit="1"/>
    </xf>
    <xf numFmtId="2" fontId="16" fillId="0" borderId="0" xfId="19" applyNumberFormat="1" applyFont="1" applyFill="1" applyBorder="1" applyAlignment="1">
      <alignment horizontal="left" vertical="top" shrinkToFit="1"/>
    </xf>
    <xf numFmtId="2" fontId="16" fillId="0" borderId="0" xfId="19" applyNumberFormat="1" applyFont="1" applyFill="1" applyBorder="1" applyAlignment="1">
      <alignment horizontal="left" vertical="center" shrinkToFit="1"/>
    </xf>
    <xf numFmtId="2" fontId="16" fillId="0" borderId="0" xfId="19" applyNumberFormat="1" applyFont="1" applyFill="1" applyBorder="1" applyAlignment="1">
      <alignment horizontal="right" vertical="center" indent="2" shrinkToFit="1"/>
    </xf>
    <xf numFmtId="2" fontId="16" fillId="0" borderId="0" xfId="19" applyNumberFormat="1" applyFont="1" applyFill="1" applyBorder="1" applyAlignment="1">
      <alignment horizontal="left" vertical="center" indent="2" shrinkToFit="1"/>
    </xf>
    <xf numFmtId="2" fontId="16" fillId="0" borderId="0" xfId="19" applyNumberFormat="1" applyFont="1" applyFill="1" applyBorder="1" applyAlignment="1">
      <alignment horizontal="right" vertical="top" indent="2" shrinkToFit="1"/>
    </xf>
    <xf numFmtId="2" fontId="16" fillId="0" borderId="0" xfId="19" applyNumberFormat="1" applyFont="1" applyFill="1" applyBorder="1" applyAlignment="1">
      <alignment horizontal="left" vertical="top" indent="2" shrinkToFit="1"/>
    </xf>
    <xf numFmtId="2" fontId="16" fillId="0" borderId="0" xfId="19" applyNumberFormat="1" applyFont="1" applyFill="1" applyBorder="1" applyAlignment="1">
      <alignment horizontal="right" vertical="top" shrinkToFit="1"/>
    </xf>
    <xf numFmtId="2" fontId="16" fillId="0" borderId="0" xfId="19" applyNumberFormat="1" applyFont="1" applyFill="1" applyBorder="1" applyAlignment="1">
      <alignment horizontal="right" vertical="center" shrinkToFit="1"/>
    </xf>
    <xf numFmtId="2" fontId="16" fillId="0" borderId="0" xfId="19" applyNumberFormat="1" applyFont="1" applyFill="1" applyBorder="1" applyAlignment="1">
      <alignment horizontal="left" vertical="center" indent="2" shrinkToFit="1"/>
    </xf>
    <xf numFmtId="2" fontId="16" fillId="0" borderId="0" xfId="19" applyNumberFormat="1" applyFont="1" applyFill="1" applyBorder="1" applyAlignment="1">
      <alignment horizontal="left" vertical="top" indent="2" shrinkToFit="1"/>
    </xf>
    <xf numFmtId="2" fontId="16" fillId="0" borderId="0" xfId="19" applyNumberFormat="1" applyFont="1" applyFill="1" applyBorder="1" applyAlignment="1">
      <alignment horizontal="left" vertical="top" shrinkToFit="1"/>
    </xf>
    <xf numFmtId="2" fontId="16" fillId="0" borderId="0" xfId="19" applyNumberFormat="1" applyFont="1" applyFill="1" applyBorder="1" applyAlignment="1">
      <alignment horizontal="left" vertical="center" shrinkToFit="1"/>
    </xf>
    <xf numFmtId="2" fontId="16" fillId="0" borderId="0" xfId="19" applyNumberFormat="1" applyFont="1" applyFill="1" applyBorder="1" applyAlignment="1">
      <alignment horizontal="left" vertical="center" indent="2" shrinkToFit="1"/>
    </xf>
    <xf numFmtId="2" fontId="16" fillId="0" borderId="0" xfId="19" applyNumberFormat="1" applyFont="1" applyFill="1" applyBorder="1" applyAlignment="1">
      <alignment horizontal="center" shrinkToFit="1"/>
    </xf>
    <xf numFmtId="0" fontId="0" fillId="11" borderId="10" xfId="0" applyFill="1" applyBorder="1"/>
    <xf numFmtId="0" fontId="0" fillId="20" borderId="27" xfId="0" applyFill="1" applyBorder="1"/>
    <xf numFmtId="9" fontId="0" fillId="9" borderId="6" xfId="0" applyNumberFormat="1" applyFill="1" applyBorder="1"/>
    <xf numFmtId="0" fontId="0" fillId="9" borderId="41" xfId="0" applyFill="1" applyBorder="1"/>
    <xf numFmtId="0" fontId="0" fillId="21" borderId="40" xfId="0" applyFill="1" applyBorder="1"/>
    <xf numFmtId="0" fontId="0" fillId="21" borderId="33" xfId="0" applyFill="1" applyBorder="1"/>
    <xf numFmtId="0" fontId="0" fillId="20" borderId="42" xfId="0" applyFill="1" applyBorder="1"/>
    <xf numFmtId="0" fontId="0" fillId="21" borderId="43" xfId="0" applyFill="1" applyBorder="1"/>
    <xf numFmtId="0" fontId="0" fillId="21" borderId="42" xfId="0" applyFill="1" applyBorder="1"/>
    <xf numFmtId="164" fontId="12" fillId="17" borderId="28" xfId="0" applyNumberFormat="1" applyFont="1" applyFill="1" applyBorder="1" applyAlignment="1">
      <alignment horizontal="center" vertical="top" wrapText="1"/>
    </xf>
    <xf numFmtId="0" fontId="0" fillId="0" borderId="27" xfId="0" applyBorder="1"/>
    <xf numFmtId="0" fontId="0" fillId="21" borderId="27" xfId="0" applyFill="1" applyBorder="1"/>
    <xf numFmtId="0" fontId="0" fillId="22" borderId="4" xfId="0" applyFill="1" applyBorder="1"/>
    <xf numFmtId="0" fontId="0" fillId="22" borderId="7" xfId="0" applyFill="1" applyBorder="1"/>
    <xf numFmtId="0" fontId="0" fillId="15" borderId="25" xfId="0" applyFill="1" applyBorder="1"/>
    <xf numFmtId="0" fontId="0" fillId="15" borderId="33" xfId="0" applyFill="1" applyBorder="1"/>
    <xf numFmtId="0" fontId="0" fillId="21" borderId="37" xfId="0" applyFill="1" applyBorder="1"/>
    <xf numFmtId="0" fontId="0" fillId="21" borderId="26" xfId="0" applyFill="1" applyBorder="1"/>
    <xf numFmtId="0" fontId="0" fillId="21" borderId="38" xfId="0" applyFill="1" applyBorder="1"/>
    <xf numFmtId="0" fontId="0" fillId="21" borderId="39" xfId="0" applyFill="1" applyBorder="1"/>
    <xf numFmtId="0" fontId="0" fillId="21" borderId="34" xfId="0" applyFill="1" applyBorder="1"/>
    <xf numFmtId="0" fontId="0" fillId="24" borderId="2" xfId="0" applyFill="1" applyBorder="1"/>
    <xf numFmtId="0" fontId="0" fillId="25" borderId="2" xfId="0" applyFill="1" applyBorder="1"/>
    <xf numFmtId="0" fontId="0" fillId="25" borderId="6" xfId="0" applyFill="1" applyBorder="1"/>
    <xf numFmtId="0" fontId="5" fillId="0" borderId="44" xfId="0" applyFont="1" applyBorder="1" applyAlignment="1">
      <alignment wrapText="1"/>
    </xf>
    <xf numFmtId="0" fontId="8" fillId="12" borderId="45" xfId="0" applyFont="1" applyFill="1" applyBorder="1" applyAlignment="1">
      <alignment vertical="center"/>
    </xf>
    <xf numFmtId="0" fontId="5" fillId="0" borderId="45" xfId="0" applyFont="1" applyBorder="1" applyAlignment="1">
      <alignment wrapText="1"/>
    </xf>
    <xf numFmtId="0" fontId="5" fillId="0" borderId="46" xfId="0" applyFont="1" applyBorder="1" applyAlignment="1">
      <alignment wrapText="1"/>
    </xf>
    <xf numFmtId="0" fontId="3" fillId="0" borderId="45" xfId="18" applyFont="1" applyBorder="1" applyAlignment="1">
      <alignment vertical="center"/>
    </xf>
    <xf numFmtId="0" fontId="0" fillId="0" borderId="33" xfId="0" applyBorder="1"/>
    <xf numFmtId="0" fontId="0" fillId="0" borderId="34" xfId="0" applyBorder="1"/>
    <xf numFmtId="0" fontId="5" fillId="0" borderId="45" xfId="0" applyFont="1" applyBorder="1" applyAlignment="1">
      <alignment vertical="center"/>
    </xf>
    <xf numFmtId="0" fontId="5" fillId="0" borderId="46" xfId="0" applyFont="1" applyBorder="1" applyAlignment="1">
      <alignment horizontal="right" wrapText="1"/>
    </xf>
    <xf numFmtId="0" fontId="5" fillId="0" borderId="47" xfId="0" applyFont="1" applyBorder="1" applyAlignment="1">
      <alignment wrapText="1"/>
    </xf>
    <xf numFmtId="0" fontId="0" fillId="0" borderId="40" xfId="0" applyBorder="1"/>
    <xf numFmtId="9" fontId="0" fillId="0" borderId="34" xfId="0" applyNumberFormat="1" applyBorder="1"/>
    <xf numFmtId="0" fontId="0" fillId="26" borderId="2" xfId="0" applyFill="1" applyBorder="1"/>
    <xf numFmtId="0" fontId="0" fillId="27" borderId="2" xfId="0" applyFill="1" applyBorder="1"/>
    <xf numFmtId="0" fontId="5" fillId="0" borderId="27" xfId="0" applyFont="1" applyBorder="1" applyAlignment="1">
      <alignment wrapText="1"/>
    </xf>
    <xf numFmtId="0" fontId="4" fillId="23" borderId="1" xfId="0" applyFont="1" applyFill="1" applyBorder="1" applyAlignment="1">
      <alignment horizontal="center"/>
    </xf>
    <xf numFmtId="0" fontId="15" fillId="0" borderId="0" xfId="19" applyFont="1" applyFill="1" applyBorder="1" applyAlignment="1">
      <alignment horizontal="left" vertical="top" wrapText="1" indent="16"/>
    </xf>
    <xf numFmtId="0" fontId="14" fillId="0" borderId="0" xfId="19" applyFill="1" applyBorder="1" applyAlignment="1">
      <alignment horizontal="left" vertical="top" wrapText="1"/>
    </xf>
    <xf numFmtId="0" fontId="11" fillId="16" borderId="31" xfId="0" applyFont="1" applyFill="1" applyBorder="1" applyAlignment="1">
      <alignment horizontal="center" vertical="top" wrapText="1"/>
    </xf>
    <xf numFmtId="0" fontId="11" fillId="16" borderId="32" xfId="0" applyFont="1" applyFill="1" applyBorder="1" applyAlignment="1">
      <alignment horizontal="center" vertical="top" wrapText="1"/>
    </xf>
    <xf numFmtId="0" fontId="0" fillId="9" borderId="27" xfId="0" applyFill="1" applyBorder="1"/>
    <xf numFmtId="0" fontId="0" fillId="11" borderId="27" xfId="0" applyFill="1" applyBorder="1"/>
  </cellXfs>
  <cellStyles count="20">
    <cellStyle name="cf1" xfId="1" xr:uid="{00000000-0005-0000-0000-000000000000}"/>
    <cellStyle name="cf10" xfId="2" xr:uid="{00000000-0005-0000-0000-000001000000}"/>
    <cellStyle name="cf11" xfId="3" xr:uid="{00000000-0005-0000-0000-000002000000}"/>
    <cellStyle name="cf12" xfId="4" xr:uid="{00000000-0005-0000-0000-000003000000}"/>
    <cellStyle name="cf13" xfId="5" xr:uid="{00000000-0005-0000-0000-000004000000}"/>
    <cellStyle name="cf14" xfId="6" xr:uid="{00000000-0005-0000-0000-000005000000}"/>
    <cellStyle name="cf15" xfId="7" xr:uid="{00000000-0005-0000-0000-000006000000}"/>
    <cellStyle name="cf16" xfId="8" xr:uid="{00000000-0005-0000-0000-000007000000}"/>
    <cellStyle name="cf17" xfId="9" xr:uid="{00000000-0005-0000-0000-000008000000}"/>
    <cellStyle name="cf2" xfId="10" xr:uid="{00000000-0005-0000-0000-000009000000}"/>
    <cellStyle name="cf3" xfId="11" xr:uid="{00000000-0005-0000-0000-00000A000000}"/>
    <cellStyle name="cf4" xfId="12" xr:uid="{00000000-0005-0000-0000-00000B000000}"/>
    <cellStyle name="cf5" xfId="13" xr:uid="{00000000-0005-0000-0000-00000C000000}"/>
    <cellStyle name="cf6" xfId="14" xr:uid="{00000000-0005-0000-0000-00000D000000}"/>
    <cellStyle name="cf7" xfId="15" xr:uid="{00000000-0005-0000-0000-00000E000000}"/>
    <cellStyle name="cf8" xfId="16" xr:uid="{00000000-0005-0000-0000-00000F000000}"/>
    <cellStyle name="cf9" xfId="17" xr:uid="{00000000-0005-0000-0000-000010000000}"/>
    <cellStyle name="Hyperlink" xfId="18" xr:uid="{00000000-0005-0000-0000-000011000000}"/>
    <cellStyle name="Standaard" xfId="0" builtinId="0" customBuiltin="1"/>
    <cellStyle name="Standaard 2" xfId="19" xr:uid="{3C959B94-5EF3-44C1-A070-959093DF35D8}"/>
  </cellStyles>
  <dxfs count="238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8" tint="0.79998168889431442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E147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cien.belgium.be/sites/default/files/downloads/700-schalen-20200101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1:Y35"/>
  <sheetViews>
    <sheetView showGridLines="0" tabSelected="1" workbookViewId="0">
      <selection activeCell="X5" sqref="X5"/>
    </sheetView>
  </sheetViews>
  <sheetFormatPr defaultRowHeight="15"/>
  <cols>
    <col min="1" max="4" width="9.140625" customWidth="1"/>
    <col min="5" max="5" width="2" bestFit="1" customWidth="1"/>
    <col min="6" max="6" width="18.5703125" bestFit="1" customWidth="1"/>
    <col min="7" max="14" width="9.140625" customWidth="1"/>
    <col min="15" max="15" width="10.85546875" bestFit="1" customWidth="1"/>
    <col min="16" max="16" width="9.140625" customWidth="1"/>
    <col min="17" max="17" width="10.28515625" bestFit="1" customWidth="1"/>
    <col min="18" max="18" width="10.140625" bestFit="1" customWidth="1"/>
    <col min="19" max="20" width="9.140625" customWidth="1"/>
    <col min="21" max="21" width="10" bestFit="1" customWidth="1"/>
    <col min="22" max="22" width="11" bestFit="1" customWidth="1"/>
    <col min="23" max="23" width="15.85546875" bestFit="1" customWidth="1"/>
    <col min="24" max="24" width="15.85546875" customWidth="1"/>
    <col min="25" max="25" width="9.140625" customWidth="1"/>
  </cols>
  <sheetData>
    <row r="1" spans="6:25" ht="15.75" thickBot="1"/>
    <row r="2" spans="6:25" ht="15.75" thickBot="1">
      <c r="G2" s="156" t="s">
        <v>0</v>
      </c>
      <c r="H2" s="156"/>
      <c r="I2" s="156"/>
      <c r="J2" s="156"/>
      <c r="K2" s="156"/>
      <c r="L2" s="156"/>
      <c r="M2" s="156"/>
      <c r="N2" s="156"/>
      <c r="O2" s="156"/>
    </row>
    <row r="3" spans="6:25" ht="15.75" thickBot="1">
      <c r="G3" s="156"/>
      <c r="H3" s="156"/>
      <c r="I3" s="156"/>
      <c r="J3" s="156"/>
      <c r="K3" s="156"/>
      <c r="L3" s="156"/>
      <c r="M3" s="156"/>
      <c r="N3" s="156"/>
      <c r="O3" s="156"/>
      <c r="V3" s="121" t="s">
        <v>113</v>
      </c>
      <c r="W3" s="122"/>
      <c r="X3" s="128"/>
      <c r="Y3" s="124" t="s">
        <v>112</v>
      </c>
    </row>
    <row r="4" spans="6:25">
      <c r="R4" s="1"/>
      <c r="S4" s="2"/>
      <c r="T4" s="2"/>
      <c r="U4" s="1"/>
      <c r="V4" s="119">
        <v>1.08</v>
      </c>
      <c r="W4" s="120" t="s">
        <v>1</v>
      </c>
      <c r="X4" s="161"/>
      <c r="Y4" s="125"/>
    </row>
    <row r="5" spans="6:25">
      <c r="R5" s="3" t="s">
        <v>2</v>
      </c>
      <c r="S5" s="4"/>
      <c r="T5" s="5"/>
      <c r="U5" s="6" t="s">
        <v>3</v>
      </c>
      <c r="V5" s="7">
        <f>SUM(G16*1.08)</f>
        <v>3705.3858240000009</v>
      </c>
      <c r="W5" s="117">
        <f t="shared" ref="W5:W16" si="0">SUM(V5*0.1307)</f>
        <v>484.29392719680015</v>
      </c>
      <c r="X5" s="162">
        <f>SUM(V5-W5)</f>
        <v>3221.0918968032006</v>
      </c>
      <c r="Y5" s="123"/>
    </row>
    <row r="6" spans="6:25">
      <c r="I6" s="133" t="s">
        <v>4</v>
      </c>
      <c r="J6" s="134"/>
      <c r="K6" s="85" t="s">
        <v>5</v>
      </c>
      <c r="L6" s="129">
        <v>14.65</v>
      </c>
      <c r="M6" s="9"/>
      <c r="S6" s="4"/>
      <c r="T6" s="5"/>
      <c r="U6" s="6" t="s">
        <v>6</v>
      </c>
      <c r="V6" s="7">
        <f>SUM(H16*1.08)</f>
        <v>3535.7739839999999</v>
      </c>
      <c r="W6" s="117">
        <f t="shared" si="0"/>
        <v>462.12565970880001</v>
      </c>
      <c r="X6" s="162">
        <f t="shared" ref="X6:X16" si="1">SUM(V6-W6)</f>
        <v>3073.6483242912</v>
      </c>
      <c r="Y6" s="118"/>
    </row>
    <row r="7" spans="6:25">
      <c r="I7" s="135"/>
      <c r="J7" s="136"/>
      <c r="K7" s="10"/>
      <c r="L7" s="10"/>
      <c r="M7" s="11"/>
      <c r="R7" s="7" t="s">
        <v>7</v>
      </c>
      <c r="S7" s="4"/>
      <c r="T7" s="5"/>
      <c r="U7" s="6" t="s">
        <v>8</v>
      </c>
      <c r="V7" s="7">
        <f>SUM(I16*1.08)</f>
        <v>3694.6268639999998</v>
      </c>
      <c r="W7" s="117">
        <f t="shared" si="0"/>
        <v>482.88773112480004</v>
      </c>
      <c r="X7" s="162">
        <f t="shared" si="1"/>
        <v>3211.7391328751996</v>
      </c>
      <c r="Y7" s="118"/>
    </row>
    <row r="8" spans="6:25">
      <c r="I8" s="133" t="s">
        <v>9</v>
      </c>
      <c r="J8" s="134"/>
      <c r="K8" s="8" t="s">
        <v>103</v>
      </c>
      <c r="L8" s="129">
        <v>30</v>
      </c>
      <c r="M8" s="9" t="s">
        <v>10</v>
      </c>
      <c r="R8" s="1"/>
      <c r="S8" s="4"/>
      <c r="T8" s="5"/>
      <c r="U8" s="6" t="s">
        <v>11</v>
      </c>
      <c r="V8" s="7">
        <f>SUM(J16*1.08)</f>
        <v>3707.031312000001</v>
      </c>
      <c r="W8" s="117">
        <f t="shared" si="0"/>
        <v>484.50899247840016</v>
      </c>
      <c r="X8" s="162">
        <f t="shared" si="1"/>
        <v>3222.5223195216008</v>
      </c>
      <c r="Y8" s="118"/>
    </row>
    <row r="9" spans="6:25">
      <c r="I9" s="135" t="s">
        <v>93</v>
      </c>
      <c r="J9" s="136"/>
      <c r="K9" s="10" t="s">
        <v>104</v>
      </c>
      <c r="L9" s="130">
        <v>0</v>
      </c>
      <c r="M9" s="11" t="s">
        <v>10</v>
      </c>
      <c r="R9" s="1"/>
      <c r="S9" s="4"/>
      <c r="T9" s="5"/>
      <c r="U9" s="6" t="s">
        <v>12</v>
      </c>
      <c r="V9" s="7">
        <f>SUM(K16*1.08)</f>
        <v>3671.8431840000007</v>
      </c>
      <c r="W9" s="117">
        <f t="shared" si="0"/>
        <v>479.90990414880014</v>
      </c>
      <c r="X9" s="162">
        <f t="shared" si="1"/>
        <v>3191.9332798512005</v>
      </c>
      <c r="Y9" s="118"/>
    </row>
    <row r="10" spans="6:25">
      <c r="I10" s="133" t="s">
        <v>13</v>
      </c>
      <c r="J10" s="134"/>
      <c r="K10" s="8"/>
      <c r="L10" s="129">
        <v>5</v>
      </c>
      <c r="M10" s="9" t="s">
        <v>14</v>
      </c>
      <c r="R10" s="1"/>
      <c r="S10" s="12"/>
      <c r="T10" s="5"/>
      <c r="U10" s="6" t="s">
        <v>15</v>
      </c>
      <c r="V10" s="7">
        <f>SUM(L16*1.08)</f>
        <v>3558.5576640000004</v>
      </c>
      <c r="W10" s="117">
        <f t="shared" si="0"/>
        <v>465.10348668480009</v>
      </c>
      <c r="X10" s="162">
        <f t="shared" si="1"/>
        <v>3093.4541773152005</v>
      </c>
      <c r="Y10" s="118"/>
    </row>
    <row r="11" spans="6:25">
      <c r="I11" s="135"/>
      <c r="J11" s="136"/>
      <c r="K11" s="57"/>
      <c r="L11" s="57"/>
      <c r="M11" s="58"/>
      <c r="R11" s="1"/>
      <c r="S11" s="12"/>
      <c r="T11" s="5"/>
      <c r="U11" s="6" t="s">
        <v>16</v>
      </c>
      <c r="V11" s="7">
        <f>SUM(M16*1.08)</f>
        <v>3824.1141120000007</v>
      </c>
      <c r="W11" s="117">
        <f t="shared" si="0"/>
        <v>499.81171443840014</v>
      </c>
      <c r="X11" s="162">
        <f t="shared" si="1"/>
        <v>3324.3023975616006</v>
      </c>
      <c r="Y11" s="118"/>
    </row>
    <row r="12" spans="6:25">
      <c r="I12" s="121" t="s">
        <v>94</v>
      </c>
      <c r="J12" s="137"/>
      <c r="K12" s="60" t="s">
        <v>5</v>
      </c>
      <c r="L12" s="131">
        <v>13.8</v>
      </c>
      <c r="M12" s="59"/>
      <c r="R12" s="1"/>
      <c r="S12" s="13"/>
      <c r="T12" s="5"/>
      <c r="U12" s="6" t="s">
        <v>17</v>
      </c>
      <c r="V12" s="7">
        <f>SUM(N16*1.08)</f>
        <v>3996.8903520000008</v>
      </c>
      <c r="W12" s="117">
        <f t="shared" si="0"/>
        <v>522.39356900640018</v>
      </c>
      <c r="X12" s="162">
        <f t="shared" si="1"/>
        <v>3474.4967829936004</v>
      </c>
      <c r="Y12" s="118"/>
    </row>
    <row r="13" spans="6:25" ht="15" customHeight="1">
      <c r="I13" s="121" t="s">
        <v>101</v>
      </c>
      <c r="J13" s="137"/>
      <c r="K13" s="73"/>
      <c r="L13" s="132">
        <v>0</v>
      </c>
      <c r="M13" s="74"/>
      <c r="R13" s="1"/>
      <c r="S13" s="4"/>
      <c r="T13" s="5"/>
      <c r="U13" s="6" t="s">
        <v>18</v>
      </c>
      <c r="V13" s="7">
        <f>SUM(O16*1.08)</f>
        <v>3688.0449119999998</v>
      </c>
      <c r="W13" s="117">
        <f t="shared" si="0"/>
        <v>482.02746999840002</v>
      </c>
      <c r="X13" s="162">
        <f t="shared" si="1"/>
        <v>3206.0174420015996</v>
      </c>
      <c r="Y13" s="118"/>
    </row>
    <row r="14" spans="6:25">
      <c r="U14" s="6" t="s">
        <v>19</v>
      </c>
      <c r="V14" s="7">
        <f>SUM(P16*1.08)</f>
        <v>4153.4648640000005</v>
      </c>
      <c r="W14" s="117">
        <f t="shared" si="0"/>
        <v>542.85785772480006</v>
      </c>
      <c r="X14" s="162">
        <f t="shared" si="1"/>
        <v>3610.6070062752005</v>
      </c>
      <c r="Y14" s="118"/>
    </row>
    <row r="15" spans="6:25">
      <c r="G15" s="138" t="s">
        <v>3</v>
      </c>
      <c r="H15" s="138" t="s">
        <v>6</v>
      </c>
      <c r="I15" s="138" t="s">
        <v>8</v>
      </c>
      <c r="J15" s="138" t="s">
        <v>11</v>
      </c>
      <c r="K15" s="138" t="s">
        <v>12</v>
      </c>
      <c r="L15" s="138" t="s">
        <v>15</v>
      </c>
      <c r="M15" s="138" t="s">
        <v>16</v>
      </c>
      <c r="N15" s="138" t="s">
        <v>17</v>
      </c>
      <c r="O15" s="138" t="s">
        <v>18</v>
      </c>
      <c r="P15" s="138" t="s">
        <v>19</v>
      </c>
      <c r="Q15" s="138" t="s">
        <v>20</v>
      </c>
      <c r="R15" s="138" t="s">
        <v>21</v>
      </c>
      <c r="U15" s="6" t="s">
        <v>20</v>
      </c>
      <c r="V15" s="7">
        <f>SUM(Q16*1.08)</f>
        <v>3697.1583840000008</v>
      </c>
      <c r="W15" s="117">
        <f t="shared" si="0"/>
        <v>483.21860078880013</v>
      </c>
      <c r="X15" s="162">
        <f t="shared" si="1"/>
        <v>3213.9397832112008</v>
      </c>
      <c r="Y15" s="118"/>
    </row>
    <row r="16" spans="6:25" ht="15" customHeight="1">
      <c r="F16" s="139" t="s">
        <v>22</v>
      </c>
      <c r="G16" s="14">
        <f>(Shiften!BN26)</f>
        <v>3430.9128000000005</v>
      </c>
      <c r="H16" s="7">
        <f>(Shiften!BN51)</f>
        <v>3273.8647999999998</v>
      </c>
      <c r="I16" s="7">
        <f>(Shiften!CX26)</f>
        <v>3420.9507999999996</v>
      </c>
      <c r="J16" s="7">
        <f>Shiften!CX51</f>
        <v>3432.4364000000005</v>
      </c>
      <c r="K16" s="7">
        <f>Shiften!EH26</f>
        <v>3399.8548000000005</v>
      </c>
      <c r="L16" s="7">
        <f>Shiften!EH51</f>
        <v>3294.9608000000003</v>
      </c>
      <c r="M16" s="7">
        <f>Shiften!FR26</f>
        <v>3540.8464000000004</v>
      </c>
      <c r="N16" s="7">
        <f>Shiften!FR51</f>
        <v>3700.8244000000004</v>
      </c>
      <c r="O16" s="7">
        <f>Shiften!HB26</f>
        <v>3414.8563999999997</v>
      </c>
      <c r="P16" s="7">
        <f>Shiften!HB51</f>
        <v>3845.8008</v>
      </c>
      <c r="Q16" s="7">
        <f>Shiften!IL26</f>
        <v>3423.2948000000006</v>
      </c>
      <c r="R16" s="7">
        <f>Shiften!IL51</f>
        <v>3103.1044000000011</v>
      </c>
      <c r="U16" s="6" t="s">
        <v>21</v>
      </c>
      <c r="V16" s="7">
        <f>SUM(R16*1.08)</f>
        <v>3351.3527520000016</v>
      </c>
      <c r="W16" s="117">
        <f t="shared" si="0"/>
        <v>438.02180468640023</v>
      </c>
      <c r="X16" s="162">
        <f t="shared" si="1"/>
        <v>2913.3309473136014</v>
      </c>
      <c r="Y16" s="118"/>
    </row>
    <row r="17" spans="6:18">
      <c r="F17" s="140" t="s">
        <v>23</v>
      </c>
      <c r="G17" s="14">
        <f>W5</f>
        <v>484.29392719680015</v>
      </c>
      <c r="H17" s="7">
        <f>W6</f>
        <v>462.12565970880001</v>
      </c>
      <c r="I17" s="7">
        <f>W7</f>
        <v>482.88773112480004</v>
      </c>
      <c r="J17" s="7">
        <f>W8</f>
        <v>484.50899247840016</v>
      </c>
      <c r="K17" s="7">
        <f>W9</f>
        <v>479.90990414880014</v>
      </c>
      <c r="L17" s="7">
        <f>W10</f>
        <v>465.10348668480009</v>
      </c>
      <c r="M17" s="7">
        <f>W11</f>
        <v>499.81171443840014</v>
      </c>
      <c r="N17" s="7">
        <f>W12</f>
        <v>522.39356900640018</v>
      </c>
      <c r="O17" s="7">
        <f>W13</f>
        <v>482.02746999840002</v>
      </c>
      <c r="P17" s="7">
        <f>W14</f>
        <v>542.85785772480006</v>
      </c>
      <c r="Q17" s="7">
        <f>W15</f>
        <v>483.21860078880013</v>
      </c>
      <c r="R17" s="7">
        <f>W16</f>
        <v>438.02180468640023</v>
      </c>
    </row>
    <row r="18" spans="6:18">
      <c r="F18" s="140" t="s">
        <v>24</v>
      </c>
      <c r="G18" s="14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6:18">
      <c r="F19" s="140" t="s">
        <v>25</v>
      </c>
      <c r="G19" s="153">
        <f>(G16-G17-G18+Info!E18)</f>
        <v>2958.7988728032001</v>
      </c>
      <c r="H19" s="153">
        <f>(H16-H17-H18+Info!E18)</f>
        <v>2823.9191402911997</v>
      </c>
      <c r="I19" s="153">
        <f>(I16-I17-I18+Info!E18)</f>
        <v>2950.2430688751992</v>
      </c>
      <c r="J19" s="153">
        <f>(J16-J17-J18+Info!E18)</f>
        <v>2960.1074075216002</v>
      </c>
      <c r="K19" s="153">
        <f>(K16-K17-K18+Info!E18)</f>
        <v>2932.1248958512001</v>
      </c>
      <c r="L19" s="153">
        <f>(L16-L17-L18+Info!E18)</f>
        <v>2842.0373133152002</v>
      </c>
      <c r="M19" s="153">
        <f>(M16-M17-M18+Info!E18)</f>
        <v>3053.2146855616002</v>
      </c>
      <c r="N19" s="153">
        <f>(N16-N17-N18+Info!E18)</f>
        <v>3190.6108309936003</v>
      </c>
      <c r="O19" s="153">
        <f>(O16-O17-O18+Info!E18)</f>
        <v>2945.0089300015993</v>
      </c>
      <c r="P19" s="153">
        <f>(P16-P17-P18+Info!E18)</f>
        <v>3315.1229422751999</v>
      </c>
      <c r="Q19" s="153">
        <f>(Q16-Q17-Q18+Info!E18)</f>
        <v>2952.2561992112001</v>
      </c>
      <c r="R19" s="153">
        <f>(R16-R17-R18+Info!E18)</f>
        <v>2677.2625953136007</v>
      </c>
    </row>
    <row r="20" spans="6:18">
      <c r="F20" s="139" t="s">
        <v>26</v>
      </c>
      <c r="G20" s="153">
        <f>((G19-(G19*(L10/100)))-1800)</f>
        <v>1010.8589291630401</v>
      </c>
      <c r="H20" s="153">
        <f>((H19-(H19*(L10/100)))-1800)</f>
        <v>882.7231832766397</v>
      </c>
      <c r="I20" s="153">
        <f>((I19-(I19*(L10/100)))-1800)</f>
        <v>1002.7309154314394</v>
      </c>
      <c r="J20" s="153">
        <f>((J19-(J19*(L10/100)))-1800)</f>
        <v>1012.1020371455202</v>
      </c>
      <c r="K20" s="153">
        <f>((K19-(K19*(L10/100)))-1800)</f>
        <v>985.51865105863999</v>
      </c>
      <c r="L20" s="153">
        <f>((L19-(L19*(L10/100)))-1800)</f>
        <v>899.93544764943999</v>
      </c>
      <c r="M20" s="153">
        <f>((M19-(M19*(L10/100)))-1800)</f>
        <v>1100.5539512835203</v>
      </c>
      <c r="N20" s="153">
        <f>((N19-(N19*(L10/100)))-1800)</f>
        <v>1231.0802894439203</v>
      </c>
      <c r="O20" s="153">
        <f>((O19-(O19*(L10/100)))-1800)</f>
        <v>997.75848350151955</v>
      </c>
      <c r="P20" s="153">
        <f>((P19-(P19*(L10/100)))-1800)</f>
        <v>1349.3667951614398</v>
      </c>
      <c r="Q20" s="153">
        <f>((Q19-(Q19*(L10/100)))-1800)</f>
        <v>1004.6433892506402</v>
      </c>
      <c r="R20" s="153">
        <f>((R19-(R19*(L10/100)))-1800)</f>
        <v>743.3994655479205</v>
      </c>
    </row>
    <row r="21" spans="6:18">
      <c r="F21" s="139" t="s">
        <v>105</v>
      </c>
      <c r="G21" s="153">
        <f>SUM(Shiften!AM67*(Info!G24+Info!G34))</f>
        <v>81</v>
      </c>
      <c r="H21" s="153">
        <f>SUM(Shiften!AM68*(Info!G24+Info!G34))</f>
        <v>81</v>
      </c>
      <c r="I21" s="153">
        <f>SUM(Shiften!AM69*(Info!G24+Info!G34))</f>
        <v>81</v>
      </c>
      <c r="J21" s="153">
        <f>SUM(Shiften!AM70*(Info!G24+Info!G34))</f>
        <v>81</v>
      </c>
      <c r="K21" s="153">
        <f>SUM(Shiften!AM71*(Info!G24+Info!G34))</f>
        <v>81</v>
      </c>
      <c r="L21" s="153">
        <f>SUM(Shiften!AM72*(Info!G24+Info!G34))</f>
        <v>81</v>
      </c>
      <c r="M21" s="153">
        <f>SUM(Shiften!AM73*(Info!G24+Info!G34))</f>
        <v>81</v>
      </c>
      <c r="N21" s="153">
        <f>SUM(Shiften!AM74*(Info!G24+Info!G34))</f>
        <v>85.5</v>
      </c>
      <c r="O21" s="153">
        <f>SUM(Shiften!AM75*(Info!G24+Info!G34))</f>
        <v>81</v>
      </c>
      <c r="P21" s="153">
        <f>SUM(Shiften!AM76*(Info!G24+Info!G34))</f>
        <v>85.5</v>
      </c>
      <c r="Q21" s="153">
        <f>SUM(Shiften!AM77*(Info!G24+Info!G34))</f>
        <v>81</v>
      </c>
      <c r="R21" s="153">
        <f>SUM(Shiften!AM78*(Info!G24+Info!G34))</f>
        <v>85.5</v>
      </c>
    </row>
    <row r="22" spans="6:18">
      <c r="F22" s="139" t="s">
        <v>13</v>
      </c>
      <c r="G22" s="154">
        <f>(G19*(L10/100))</f>
        <v>147.93994364016001</v>
      </c>
      <c r="H22" s="154">
        <f>(H19*(L10/100))</f>
        <v>141.19595701455998</v>
      </c>
      <c r="I22" s="154">
        <f>(I19*(L10/100))</f>
        <v>147.51215344375996</v>
      </c>
      <c r="J22" s="154">
        <f>(J19*(L10/100))</f>
        <v>148.00537037608001</v>
      </c>
      <c r="K22" s="154">
        <f>(K19*(L10/100))</f>
        <v>146.60624479256001</v>
      </c>
      <c r="L22" s="154">
        <f>(L19*(L10/100))</f>
        <v>142.10186566576002</v>
      </c>
      <c r="M22" s="154">
        <f>(M19*(L10/100))</f>
        <v>152.66073427808001</v>
      </c>
      <c r="N22" s="154">
        <f>(N19*(L10/100))</f>
        <v>159.53054154968004</v>
      </c>
      <c r="O22" s="154">
        <f>(O19*(L10/100))</f>
        <v>147.25044650007996</v>
      </c>
      <c r="P22" s="154">
        <f>(P19*(L10/100))</f>
        <v>165.75614711375999</v>
      </c>
      <c r="Q22" s="154">
        <f>(Q19*(L10/100))</f>
        <v>147.61280996056001</v>
      </c>
      <c r="R22" s="154">
        <f>(R19*(L10/100))</f>
        <v>133.86312976568004</v>
      </c>
    </row>
    <row r="35" spans="6:8">
      <c r="F35" s="88" t="s">
        <v>106</v>
      </c>
      <c r="G35" s="86"/>
      <c r="H35" s="87"/>
    </row>
  </sheetData>
  <mergeCells count="1">
    <mergeCell ref="G2:O3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LF78"/>
  <sheetViews>
    <sheetView topLeftCell="A10" zoomScaleNormal="100" workbookViewId="0">
      <selection activeCell="AQ76" sqref="AQ76"/>
    </sheetView>
  </sheetViews>
  <sheetFormatPr defaultRowHeight="15"/>
  <cols>
    <col min="1" max="1" width="11.140625" bestFit="1" customWidth="1"/>
    <col min="2" max="2" width="10.5703125" customWidth="1"/>
    <col min="3" max="11" width="3" customWidth="1"/>
    <col min="12" max="33" width="3" bestFit="1" customWidth="1"/>
    <col min="34" max="34" width="10.7109375" customWidth="1"/>
    <col min="35" max="35" width="1.85546875" bestFit="1" customWidth="1"/>
    <col min="36" max="36" width="2" bestFit="1" customWidth="1"/>
    <col min="37" max="37" width="2" customWidth="1"/>
    <col min="38" max="38" width="2.140625" customWidth="1"/>
    <col min="39" max="39" width="2.85546875" customWidth="1"/>
    <col min="40" max="40" width="1.85546875" customWidth="1"/>
    <col min="41" max="41" width="1.7109375" customWidth="1"/>
    <col min="42" max="42" width="2" bestFit="1" customWidth="1"/>
    <col min="43" max="44" width="2.140625" customWidth="1"/>
    <col min="45" max="46" width="2" bestFit="1" customWidth="1"/>
    <col min="47" max="47" width="2.140625" customWidth="1"/>
    <col min="48" max="50" width="2" bestFit="1" customWidth="1"/>
    <col min="51" max="51" width="2" customWidth="1"/>
    <col min="52" max="53" width="2" bestFit="1" customWidth="1"/>
    <col min="54" max="54" width="2.140625" customWidth="1"/>
    <col min="55" max="55" width="2.28515625" customWidth="1"/>
    <col min="56" max="56" width="2.140625" customWidth="1"/>
    <col min="57" max="57" width="2" bestFit="1" customWidth="1"/>
    <col min="58" max="58" width="2.28515625" customWidth="1"/>
    <col min="59" max="62" width="2" bestFit="1" customWidth="1"/>
    <col min="63" max="64" width="2" customWidth="1"/>
    <col min="65" max="65" width="2" bestFit="1" customWidth="1"/>
    <col min="66" max="66" width="8.7109375" customWidth="1"/>
    <col min="67" max="67" width="2" customWidth="1"/>
    <col min="68" max="69" width="1.85546875" customWidth="1"/>
    <col min="70" max="70" width="10.7109375" customWidth="1"/>
    <col min="71" max="73" width="1.85546875" customWidth="1"/>
    <col min="74" max="74" width="2" customWidth="1"/>
    <col min="75" max="87" width="1.85546875" customWidth="1"/>
    <col min="88" max="88" width="2" customWidth="1"/>
    <col min="89" max="97" width="1.85546875" customWidth="1"/>
    <col min="98" max="98" width="1.85546875" bestFit="1" customWidth="1"/>
    <col min="99" max="101" width="1.85546875" customWidth="1"/>
    <col min="102" max="102" width="8.7109375" customWidth="1"/>
    <col min="103" max="105" width="1.85546875" customWidth="1"/>
    <col min="106" max="106" width="10.7109375" customWidth="1"/>
    <col min="107" max="137" width="1.85546875" customWidth="1"/>
    <col min="138" max="138" width="8.7109375" customWidth="1"/>
    <col min="139" max="141" width="1.85546875" customWidth="1"/>
    <col min="142" max="142" width="10.7109375" customWidth="1"/>
    <col min="143" max="173" width="1.85546875" customWidth="1"/>
    <col min="174" max="174" width="8.7109375" customWidth="1"/>
    <col min="175" max="177" width="1.85546875" customWidth="1"/>
    <col min="178" max="178" width="10.7109375" customWidth="1"/>
    <col min="179" max="209" width="1.85546875" customWidth="1"/>
    <col min="210" max="210" width="8.7109375" customWidth="1"/>
    <col min="211" max="213" width="1.85546875" customWidth="1"/>
    <col min="214" max="214" width="10.7109375" customWidth="1"/>
    <col min="215" max="245" width="1.85546875" customWidth="1"/>
    <col min="246" max="246" width="8.7109375" customWidth="1"/>
    <col min="247" max="253" width="1.85546875" customWidth="1"/>
    <col min="254" max="254" width="9.140625" customWidth="1"/>
    <col min="255" max="285" width="1.85546875" customWidth="1"/>
    <col min="286" max="286" width="9.140625" customWidth="1"/>
    <col min="287" max="317" width="1.85546875" customWidth="1"/>
    <col min="318" max="318" width="9.140625" customWidth="1"/>
  </cols>
  <sheetData>
    <row r="3" spans="2:318">
      <c r="B3" s="15" t="s">
        <v>3</v>
      </c>
      <c r="C3" s="15">
        <v>1</v>
      </c>
      <c r="D3" s="15">
        <v>2</v>
      </c>
      <c r="E3" s="15">
        <v>3</v>
      </c>
      <c r="F3" s="15">
        <v>4</v>
      </c>
      <c r="G3" s="15">
        <v>5</v>
      </c>
      <c r="H3" s="15">
        <v>6</v>
      </c>
      <c r="I3" s="15">
        <v>7</v>
      </c>
      <c r="J3" s="15">
        <v>8</v>
      </c>
      <c r="K3" s="15">
        <v>9</v>
      </c>
      <c r="L3" s="15">
        <v>10</v>
      </c>
      <c r="M3" s="15">
        <v>11</v>
      </c>
      <c r="N3" s="15">
        <v>12</v>
      </c>
      <c r="O3" s="15">
        <v>13</v>
      </c>
      <c r="P3" s="15">
        <v>14</v>
      </c>
      <c r="Q3" s="15">
        <v>15</v>
      </c>
      <c r="R3" s="15">
        <v>16</v>
      </c>
      <c r="S3" s="15">
        <v>17</v>
      </c>
      <c r="T3" s="15">
        <v>18</v>
      </c>
      <c r="U3" s="15">
        <v>19</v>
      </c>
      <c r="V3" s="15">
        <v>20</v>
      </c>
      <c r="W3" s="15">
        <v>21</v>
      </c>
      <c r="X3" s="15">
        <v>22</v>
      </c>
      <c r="Y3" s="15">
        <v>23</v>
      </c>
      <c r="Z3" s="15">
        <v>24</v>
      </c>
      <c r="AA3" s="15">
        <v>25</v>
      </c>
      <c r="AB3" s="15">
        <v>26</v>
      </c>
      <c r="AC3" s="15">
        <v>27</v>
      </c>
      <c r="AD3" s="15">
        <v>28</v>
      </c>
      <c r="AE3" s="15">
        <v>29</v>
      </c>
      <c r="AF3" s="15">
        <v>30</v>
      </c>
      <c r="AG3" s="16">
        <v>31</v>
      </c>
      <c r="AH3" s="16" t="s">
        <v>3</v>
      </c>
      <c r="AI3" s="67">
        <v>1</v>
      </c>
      <c r="AJ3" s="67">
        <v>2</v>
      </c>
      <c r="AK3" s="67">
        <v>3</v>
      </c>
      <c r="AL3" s="67">
        <v>4</v>
      </c>
      <c r="AM3" s="67">
        <v>5</v>
      </c>
      <c r="AN3" s="67">
        <v>6</v>
      </c>
      <c r="AO3" s="67">
        <v>7</v>
      </c>
      <c r="AP3" s="67">
        <v>8</v>
      </c>
      <c r="AQ3" s="67">
        <v>9</v>
      </c>
      <c r="AR3" s="67">
        <v>10</v>
      </c>
      <c r="AS3" s="67">
        <v>11</v>
      </c>
      <c r="AT3" s="67">
        <v>12</v>
      </c>
      <c r="AU3" s="67">
        <v>13</v>
      </c>
      <c r="AV3" s="67">
        <v>14</v>
      </c>
      <c r="AW3" s="67">
        <v>15</v>
      </c>
      <c r="AX3" s="67">
        <v>16</v>
      </c>
      <c r="AY3" s="67">
        <v>17</v>
      </c>
      <c r="AZ3" s="67">
        <v>18</v>
      </c>
      <c r="BA3" s="67">
        <v>19</v>
      </c>
      <c r="BB3" s="67">
        <v>20</v>
      </c>
      <c r="BC3" s="67">
        <v>21</v>
      </c>
      <c r="BD3" s="67">
        <v>22</v>
      </c>
      <c r="BE3" s="67">
        <v>23</v>
      </c>
      <c r="BF3" s="67">
        <v>24</v>
      </c>
      <c r="BG3" s="67">
        <v>25</v>
      </c>
      <c r="BH3" s="67">
        <v>26</v>
      </c>
      <c r="BI3" s="67">
        <v>27</v>
      </c>
      <c r="BJ3" s="67">
        <v>28</v>
      </c>
      <c r="BK3" s="67">
        <v>29</v>
      </c>
      <c r="BL3" s="67">
        <v>30</v>
      </c>
      <c r="BM3" s="67">
        <v>31</v>
      </c>
      <c r="BN3" s="17"/>
      <c r="BO3" s="17"/>
      <c r="BP3" s="17"/>
      <c r="BQ3" s="17"/>
      <c r="BR3" s="16" t="s">
        <v>8</v>
      </c>
      <c r="BS3" s="67">
        <v>1</v>
      </c>
      <c r="BT3" s="67">
        <v>2</v>
      </c>
      <c r="BU3" s="67">
        <v>3</v>
      </c>
      <c r="BV3" s="67">
        <v>4</v>
      </c>
      <c r="BW3" s="67">
        <v>5</v>
      </c>
      <c r="BX3" s="67">
        <v>6</v>
      </c>
      <c r="BY3" s="67">
        <v>7</v>
      </c>
      <c r="BZ3" s="67">
        <v>8</v>
      </c>
      <c r="CA3" s="67">
        <v>9</v>
      </c>
      <c r="CB3" s="67">
        <v>10</v>
      </c>
      <c r="CC3" s="67">
        <v>11</v>
      </c>
      <c r="CD3" s="67">
        <v>12</v>
      </c>
      <c r="CE3" s="67">
        <v>13</v>
      </c>
      <c r="CF3" s="67">
        <v>14</v>
      </c>
      <c r="CG3" s="67">
        <v>15</v>
      </c>
      <c r="CH3" s="67">
        <v>16</v>
      </c>
      <c r="CI3" s="67">
        <v>17</v>
      </c>
      <c r="CJ3" s="67">
        <v>18</v>
      </c>
      <c r="CK3" s="67">
        <v>19</v>
      </c>
      <c r="CL3" s="67">
        <v>20</v>
      </c>
      <c r="CM3" s="67">
        <v>21</v>
      </c>
      <c r="CN3" s="67">
        <v>22</v>
      </c>
      <c r="CO3" s="67">
        <v>23</v>
      </c>
      <c r="CP3" s="67">
        <v>24</v>
      </c>
      <c r="CQ3" s="67">
        <v>25</v>
      </c>
      <c r="CR3" s="67">
        <v>26</v>
      </c>
      <c r="CS3" s="67">
        <v>27</v>
      </c>
      <c r="CT3" s="67">
        <v>28</v>
      </c>
      <c r="CU3" s="67">
        <v>29</v>
      </c>
      <c r="CV3" s="67">
        <v>30</v>
      </c>
      <c r="CW3" s="67">
        <v>31</v>
      </c>
      <c r="CX3" s="17"/>
      <c r="CY3" s="17"/>
      <c r="CZ3" s="17"/>
      <c r="DA3" s="17"/>
      <c r="DB3" s="16" t="s">
        <v>12</v>
      </c>
      <c r="DC3" s="67">
        <v>1</v>
      </c>
      <c r="DD3" s="67">
        <v>2</v>
      </c>
      <c r="DE3" s="67">
        <v>3</v>
      </c>
      <c r="DF3" s="67">
        <v>4</v>
      </c>
      <c r="DG3" s="67">
        <v>5</v>
      </c>
      <c r="DH3" s="67">
        <v>6</v>
      </c>
      <c r="DI3" s="67">
        <v>7</v>
      </c>
      <c r="DJ3" s="67">
        <v>8</v>
      </c>
      <c r="DK3" s="67">
        <v>9</v>
      </c>
      <c r="DL3" s="67">
        <v>10</v>
      </c>
      <c r="DM3" s="67">
        <v>11</v>
      </c>
      <c r="DN3" s="67">
        <v>12</v>
      </c>
      <c r="DO3" s="67">
        <v>13</v>
      </c>
      <c r="DP3" s="67">
        <v>14</v>
      </c>
      <c r="DQ3" s="67">
        <v>15</v>
      </c>
      <c r="DR3" s="67">
        <v>16</v>
      </c>
      <c r="DS3" s="67">
        <v>17</v>
      </c>
      <c r="DT3" s="67">
        <v>18</v>
      </c>
      <c r="DU3" s="67">
        <v>19</v>
      </c>
      <c r="DV3" s="67">
        <v>20</v>
      </c>
      <c r="DW3" s="67">
        <v>21</v>
      </c>
      <c r="DX3" s="67">
        <v>22</v>
      </c>
      <c r="DY3" s="67">
        <v>23</v>
      </c>
      <c r="DZ3" s="67">
        <v>24</v>
      </c>
      <c r="EA3" s="67">
        <v>25</v>
      </c>
      <c r="EB3" s="67">
        <v>26</v>
      </c>
      <c r="EC3" s="67">
        <v>27</v>
      </c>
      <c r="ED3" s="67">
        <v>28</v>
      </c>
      <c r="EE3" s="67">
        <v>29</v>
      </c>
      <c r="EF3" s="67">
        <v>30</v>
      </c>
      <c r="EG3" s="67">
        <v>31</v>
      </c>
      <c r="EH3" s="17"/>
      <c r="EI3" s="17"/>
      <c r="EJ3" s="17"/>
      <c r="EK3" s="17"/>
      <c r="EL3" s="16" t="s">
        <v>16</v>
      </c>
      <c r="EM3" s="67">
        <v>1</v>
      </c>
      <c r="EN3" s="67">
        <v>2</v>
      </c>
      <c r="EO3" s="67">
        <v>3</v>
      </c>
      <c r="EP3" s="67">
        <v>4</v>
      </c>
      <c r="EQ3" s="67">
        <v>5</v>
      </c>
      <c r="ER3" s="67">
        <v>6</v>
      </c>
      <c r="ES3" s="67">
        <v>7</v>
      </c>
      <c r="ET3" s="67">
        <v>8</v>
      </c>
      <c r="EU3" s="67">
        <v>9</v>
      </c>
      <c r="EV3" s="67">
        <v>10</v>
      </c>
      <c r="EW3" s="67">
        <v>11</v>
      </c>
      <c r="EX3" s="67">
        <v>12</v>
      </c>
      <c r="EY3" s="67">
        <v>13</v>
      </c>
      <c r="EZ3" s="67">
        <v>14</v>
      </c>
      <c r="FA3" s="67">
        <v>15</v>
      </c>
      <c r="FB3" s="67">
        <v>16</v>
      </c>
      <c r="FC3" s="67">
        <v>17</v>
      </c>
      <c r="FD3" s="67">
        <v>18</v>
      </c>
      <c r="FE3" s="67">
        <v>19</v>
      </c>
      <c r="FF3" s="67">
        <v>20</v>
      </c>
      <c r="FG3" s="67">
        <v>21</v>
      </c>
      <c r="FH3" s="67">
        <v>22</v>
      </c>
      <c r="FI3" s="67">
        <v>23</v>
      </c>
      <c r="FJ3" s="67">
        <v>24</v>
      </c>
      <c r="FK3" s="67">
        <v>25</v>
      </c>
      <c r="FL3" s="67">
        <v>26</v>
      </c>
      <c r="FM3" s="67">
        <v>27</v>
      </c>
      <c r="FN3" s="67">
        <v>28</v>
      </c>
      <c r="FO3" s="67">
        <v>29</v>
      </c>
      <c r="FP3" s="67">
        <v>30</v>
      </c>
      <c r="FQ3" s="67">
        <v>31</v>
      </c>
      <c r="FR3" s="17"/>
      <c r="FS3" s="17"/>
      <c r="FT3" s="17"/>
      <c r="FU3" s="17"/>
      <c r="FV3" s="16" t="s">
        <v>18</v>
      </c>
      <c r="FW3" s="67">
        <v>1</v>
      </c>
      <c r="FX3" s="67">
        <v>2</v>
      </c>
      <c r="FY3" s="67">
        <v>3</v>
      </c>
      <c r="FZ3" s="67">
        <v>4</v>
      </c>
      <c r="GA3" s="67">
        <v>5</v>
      </c>
      <c r="GB3" s="67">
        <v>6</v>
      </c>
      <c r="GC3" s="67">
        <v>7</v>
      </c>
      <c r="GD3" s="67">
        <v>8</v>
      </c>
      <c r="GE3" s="67">
        <v>9</v>
      </c>
      <c r="GF3" s="67">
        <v>10</v>
      </c>
      <c r="GG3" s="67">
        <v>11</v>
      </c>
      <c r="GH3" s="67">
        <v>12</v>
      </c>
      <c r="GI3" s="67">
        <v>13</v>
      </c>
      <c r="GJ3" s="67">
        <v>14</v>
      </c>
      <c r="GK3" s="67">
        <v>15</v>
      </c>
      <c r="GL3" s="67">
        <v>16</v>
      </c>
      <c r="GM3" s="67">
        <v>17</v>
      </c>
      <c r="GN3" s="67">
        <v>18</v>
      </c>
      <c r="GO3" s="67">
        <v>19</v>
      </c>
      <c r="GP3" s="67">
        <v>20</v>
      </c>
      <c r="GQ3" s="67">
        <v>21</v>
      </c>
      <c r="GR3" s="67">
        <v>22</v>
      </c>
      <c r="GS3" s="67">
        <v>23</v>
      </c>
      <c r="GT3" s="67">
        <v>24</v>
      </c>
      <c r="GU3" s="67">
        <v>25</v>
      </c>
      <c r="GV3" s="67">
        <v>26</v>
      </c>
      <c r="GW3" s="67">
        <v>27</v>
      </c>
      <c r="GX3" s="67">
        <v>28</v>
      </c>
      <c r="GY3" s="67">
        <v>29</v>
      </c>
      <c r="GZ3" s="67">
        <v>30</v>
      </c>
      <c r="HA3" s="67">
        <v>31</v>
      </c>
      <c r="HB3" s="17"/>
      <c r="HC3" s="17"/>
      <c r="HD3" s="17"/>
      <c r="HE3" s="17"/>
      <c r="HF3" s="16" t="s">
        <v>20</v>
      </c>
      <c r="HG3" s="67">
        <v>1</v>
      </c>
      <c r="HH3" s="67">
        <v>2</v>
      </c>
      <c r="HI3" s="67">
        <v>3</v>
      </c>
      <c r="HJ3" s="67">
        <v>4</v>
      </c>
      <c r="HK3" s="67">
        <v>5</v>
      </c>
      <c r="HL3" s="67">
        <v>6</v>
      </c>
      <c r="HM3" s="67">
        <v>7</v>
      </c>
      <c r="HN3" s="67">
        <v>8</v>
      </c>
      <c r="HO3" s="67">
        <v>9</v>
      </c>
      <c r="HP3" s="67">
        <v>10</v>
      </c>
      <c r="HQ3" s="67">
        <v>11</v>
      </c>
      <c r="HR3" s="67">
        <v>12</v>
      </c>
      <c r="HS3" s="67">
        <v>13</v>
      </c>
      <c r="HT3" s="67">
        <v>14</v>
      </c>
      <c r="HU3" s="67">
        <v>15</v>
      </c>
      <c r="HV3" s="67">
        <v>16</v>
      </c>
      <c r="HW3" s="67">
        <v>17</v>
      </c>
      <c r="HX3" s="67">
        <v>18</v>
      </c>
      <c r="HY3" s="67">
        <v>19</v>
      </c>
      <c r="HZ3" s="67">
        <v>20</v>
      </c>
      <c r="IA3" s="67">
        <v>21</v>
      </c>
      <c r="IB3" s="67">
        <v>22</v>
      </c>
      <c r="IC3" s="67">
        <v>23</v>
      </c>
      <c r="ID3" s="67">
        <v>24</v>
      </c>
      <c r="IE3" s="67">
        <v>25</v>
      </c>
      <c r="IF3" s="67">
        <v>26</v>
      </c>
      <c r="IG3" s="67">
        <v>27</v>
      </c>
      <c r="IH3" s="67">
        <v>28</v>
      </c>
      <c r="II3" s="67">
        <v>29</v>
      </c>
      <c r="IJ3" s="67">
        <v>30</v>
      </c>
      <c r="IK3" s="67">
        <v>31</v>
      </c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</row>
    <row r="4" spans="2:318">
      <c r="C4" s="18" t="s">
        <v>27</v>
      </c>
      <c r="D4" s="18" t="s">
        <v>28</v>
      </c>
      <c r="E4" s="18" t="s">
        <v>29</v>
      </c>
      <c r="F4" s="18" t="s">
        <v>30</v>
      </c>
      <c r="G4" s="18" t="s">
        <v>31</v>
      </c>
      <c r="H4" s="18" t="s">
        <v>32</v>
      </c>
      <c r="I4" s="18" t="s">
        <v>33</v>
      </c>
      <c r="J4" s="18" t="s">
        <v>27</v>
      </c>
      <c r="K4" s="18" t="s">
        <v>28</v>
      </c>
      <c r="L4" s="18" t="s">
        <v>29</v>
      </c>
      <c r="M4" s="18" t="s">
        <v>30</v>
      </c>
      <c r="N4" s="18" t="s">
        <v>31</v>
      </c>
      <c r="O4" s="18" t="s">
        <v>32</v>
      </c>
      <c r="P4" s="18" t="s">
        <v>33</v>
      </c>
      <c r="Q4" s="18" t="s">
        <v>27</v>
      </c>
      <c r="R4" s="18" t="s">
        <v>28</v>
      </c>
      <c r="S4" s="18" t="s">
        <v>29</v>
      </c>
      <c r="T4" s="18" t="s">
        <v>30</v>
      </c>
      <c r="U4" s="18" t="s">
        <v>31</v>
      </c>
      <c r="V4" s="18" t="s">
        <v>32</v>
      </c>
      <c r="W4" s="18" t="s">
        <v>33</v>
      </c>
      <c r="X4" s="18" t="s">
        <v>27</v>
      </c>
      <c r="Y4" s="18" t="s">
        <v>28</v>
      </c>
      <c r="Z4" s="18" t="s">
        <v>29</v>
      </c>
      <c r="AA4" s="18" t="s">
        <v>30</v>
      </c>
      <c r="AB4" s="18" t="s">
        <v>31</v>
      </c>
      <c r="AC4" s="18" t="s">
        <v>32</v>
      </c>
      <c r="AD4" s="18" t="s">
        <v>33</v>
      </c>
      <c r="AE4" s="18" t="s">
        <v>27</v>
      </c>
      <c r="AF4" s="18" t="s">
        <v>28</v>
      </c>
      <c r="AG4" s="19" t="s">
        <v>29</v>
      </c>
      <c r="AH4" s="20" t="s">
        <v>34</v>
      </c>
      <c r="AI4" s="64">
        <f>IF(AND(C4="Ma",C5="V"),Info!Q3,0)</f>
        <v>0</v>
      </c>
      <c r="AJ4" s="64">
        <f>IF(AND(D4="Ma",D5="V"),Info!R3,0)</f>
        <v>0</v>
      </c>
      <c r="AK4" s="64">
        <f>IF(AND(E4="Ma",E5="V"),Info!S3,0)</f>
        <v>0</v>
      </c>
      <c r="AL4" s="64">
        <f>IF(AND(F4="Ma",F5="V"),Info!T3,0)</f>
        <v>0</v>
      </c>
      <c r="AM4" s="64">
        <f>IF(AND(G4="Ma",G5="V"),Info!U3,0)</f>
        <v>0</v>
      </c>
      <c r="AN4" s="64">
        <f>IF(AND(H4="Ma",H5="V"),Info!V3,0)</f>
        <v>0</v>
      </c>
      <c r="AO4" s="64">
        <f>IF(AND(I4="Ma",I5="V"),Info!W3,0)</f>
        <v>0</v>
      </c>
      <c r="AP4" s="64">
        <f>IF(AND(J4="Ma",J5="V"),Info!X3,0)</f>
        <v>0</v>
      </c>
      <c r="AQ4" s="64">
        <f>IF(AND(K4="Ma",K5="V"),Info!Y3,0)</f>
        <v>0</v>
      </c>
      <c r="AR4" s="64">
        <f>IF(AND(L4="Ma",L5="V"),Info!Z3,0)</f>
        <v>0</v>
      </c>
      <c r="AS4" s="64">
        <f>IF(AND(M4="Ma",M5="V"),Info!AA3,0)</f>
        <v>0</v>
      </c>
      <c r="AT4" s="64">
        <f>IF(AND(N4="Ma",N5="V"),Info!AB3,0)</f>
        <v>0</v>
      </c>
      <c r="AU4" s="64">
        <f>IF(AND(O4="Ma",O5="V"),Info!AC3,0)</f>
        <v>0</v>
      </c>
      <c r="AV4" s="64">
        <f>IF(AND(P4="Ma",P5="V"),Info!AD3,0)</f>
        <v>0</v>
      </c>
      <c r="AW4" s="64">
        <f>IF(AND(Q4="Ma",Q5="V"),Info!AE3,0)</f>
        <v>0</v>
      </c>
      <c r="AX4" s="64">
        <f>IF(AND(R4="Ma",R5="V"),Info!AF3,0)</f>
        <v>0</v>
      </c>
      <c r="AY4" s="64">
        <f>IF(AND(S4="Ma",S5="V"),Info!AG3,0)</f>
        <v>0</v>
      </c>
      <c r="AZ4" s="64">
        <f>IF(AND(T4="Ma",T5="V"),Info!AH3,0)</f>
        <v>0</v>
      </c>
      <c r="BA4" s="64">
        <f>IF(AND(U4="Ma",U5="V"),Info!AI3,0)</f>
        <v>0</v>
      </c>
      <c r="BB4" s="64">
        <f>IF(AND(V4="Ma",V5="V"),Info!AJ3,0)</f>
        <v>0</v>
      </c>
      <c r="BC4" s="64">
        <f>IF(AND(W4="Ma",W5="V"),Info!AK3,0)</f>
        <v>0</v>
      </c>
      <c r="BD4" s="64">
        <f>IF(AND(X4="Ma",X5="V"),Info!AL3,0)</f>
        <v>0</v>
      </c>
      <c r="BE4" s="64">
        <f>IF(AND(Y4="Ma",Y5="V"),Info!AM3,0)</f>
        <v>0</v>
      </c>
      <c r="BF4" s="64">
        <f>IF(AND(Z4="Ma",Z5="V"),Info!AN3,0)</f>
        <v>0</v>
      </c>
      <c r="BG4" s="64">
        <f>IF(AND(AA4="Ma",AA5="V"),Info!AO3,0)</f>
        <v>0</v>
      </c>
      <c r="BH4" s="64">
        <f>IF(AND(AB4="Ma",AB5="V"),Info!AP3,0)</f>
        <v>0</v>
      </c>
      <c r="BI4" s="64">
        <f>IF(AND(AC4="Ma",AC5="V"),Info!AQ3,0)</f>
        <v>0</v>
      </c>
      <c r="BJ4" s="64">
        <f>IF(AND(AD4="Ma",AD5="V"),Info!AR3,0)</f>
        <v>0</v>
      </c>
      <c r="BK4" s="64">
        <f>IF(AND(AE4="Ma",AE5="V"),Info!AS3,0)</f>
        <v>0</v>
      </c>
      <c r="BL4" s="64">
        <f>IF(AND(AF4="Ma",AF5="V"),Info!AT3,0)</f>
        <v>0</v>
      </c>
      <c r="BM4" s="64">
        <f>IF(AND(AG4="Ma",AG5="V"),Info!AU3,0)</f>
        <v>0</v>
      </c>
      <c r="BN4" s="21">
        <f t="shared" ref="BN4:BN24" si="0">SUM(AI4:BM4)</f>
        <v>0</v>
      </c>
      <c r="BO4" s="22"/>
      <c r="BP4" s="22"/>
      <c r="BQ4" s="22"/>
      <c r="BR4" s="20" t="s">
        <v>34</v>
      </c>
      <c r="BS4" s="64">
        <f>IF(AND(C12="Ma",C13="V"),Info!Q3,0)</f>
        <v>0</v>
      </c>
      <c r="BT4" s="64">
        <f>IF(AND(D12="Ma",D13="V"),Info!R3,0)</f>
        <v>0</v>
      </c>
      <c r="BU4" s="64">
        <f>IF(AND(E12="Ma",E13="V"),Info!S3,0)</f>
        <v>0</v>
      </c>
      <c r="BV4" s="64">
        <f>IF(AND(F12="Ma",F13="V"),Info!T3,0)</f>
        <v>0</v>
      </c>
      <c r="BW4" s="64">
        <f>IF(AND(G12="Ma",G13="V"),Info!U3,0)</f>
        <v>0</v>
      </c>
      <c r="BX4" s="64">
        <f>IF(AND(H12="Ma",H13="V"),Info!V3,0)</f>
        <v>0</v>
      </c>
      <c r="BY4" s="64">
        <f>IF(AND(I12="Ma",I13="V"),Info!W3,0)</f>
        <v>0</v>
      </c>
      <c r="BZ4" s="64">
        <f>IF(AND(J12="Ma",J13="V"),Info!X3,0)</f>
        <v>0</v>
      </c>
      <c r="CA4" s="64">
        <f>IF(AND(K12="Ma",K13="V"),Info!Y3,0)</f>
        <v>0</v>
      </c>
      <c r="CB4" s="64">
        <f>IF(AND(L12="Ma",L13="V"),Info!Z3,0)</f>
        <v>0</v>
      </c>
      <c r="CC4" s="64">
        <f>IF(AND(M12="Ma",M13="V"),Info!AA3,0)</f>
        <v>0</v>
      </c>
      <c r="CD4" s="64">
        <f>IF(AND(N12="Ma",N13="V"),Info!AB3,0)</f>
        <v>0</v>
      </c>
      <c r="CE4" s="64">
        <f>IF(AND(O12="Ma",O13="V"),Info!AC3,0)</f>
        <v>0</v>
      </c>
      <c r="CF4" s="64">
        <f>IF(AND(P12="Ma",P13="V"),Info!AD3,0)</f>
        <v>0</v>
      </c>
      <c r="CG4" s="64">
        <f>IF(AND(Q12="Ma",Q13="V"),Info!AE3,0)</f>
        <v>0</v>
      </c>
      <c r="CH4" s="64">
        <f>IF(AND(R12="Ma",R13="V"),Info!AF3,0)</f>
        <v>0</v>
      </c>
      <c r="CI4" s="64">
        <f>IF(AND(S12="Ma",S13="V"),Info!AG3,0)</f>
        <v>0</v>
      </c>
      <c r="CJ4" s="64">
        <f>IF(AND(T12="Ma",T13="V"),Info!AH3,0)</f>
        <v>0</v>
      </c>
      <c r="CK4" s="64">
        <f>IF(AND(U12="Ma",U13="V"),Info!AI3,0)</f>
        <v>0</v>
      </c>
      <c r="CL4" s="64">
        <f>IF(AND(V12="Ma",V13="V"),Info!AJ3,0)</f>
        <v>0</v>
      </c>
      <c r="CM4" s="64">
        <f>IF(AND(W12="Ma",W13="V"),Info!AK3,0)</f>
        <v>0</v>
      </c>
      <c r="CN4" s="64">
        <f>IF(AND(X12="Ma",X13="V"),Info!AL3,0)</f>
        <v>0</v>
      </c>
      <c r="CO4" s="64">
        <f>IF(AND(Y12="Ma",Y13="V"),Info!AM3,0)</f>
        <v>0</v>
      </c>
      <c r="CP4" s="64">
        <f>IF(AND(Z12="Ma",Z13="V"),Info!AN3,0)</f>
        <v>0</v>
      </c>
      <c r="CQ4" s="64">
        <f>IF(AND(AA12="Ma",AA13="V"),Info!AO3,0)</f>
        <v>0</v>
      </c>
      <c r="CR4" s="64">
        <f>IF(AND(AB12="Ma",AB13="V"),Info!AP3,0)</f>
        <v>0</v>
      </c>
      <c r="CS4" s="64">
        <f>IF(AND(AC12="Ma",AC13="V"),Info!AQ3,0)</f>
        <v>0</v>
      </c>
      <c r="CT4" s="64">
        <f>IF(AND(AD12="Ma",AD13="V"),Info!AR3,0)</f>
        <v>0</v>
      </c>
      <c r="CU4" s="64">
        <f>IF(AND(AE12="Ma",AE13="V"),Info!AS3,0)</f>
        <v>0</v>
      </c>
      <c r="CV4" s="64">
        <f>IF(AND(AF12="Ma",AF13="V"),Info!AT3,0)</f>
        <v>0</v>
      </c>
      <c r="CW4" s="64">
        <f>IF(AND(AG12="Ma",AG13="V"),Info!AU3,0)</f>
        <v>0</v>
      </c>
      <c r="CX4" s="21">
        <f t="shared" ref="CX4:CX24" si="1">SUM(BS4:CW4)</f>
        <v>0</v>
      </c>
      <c r="CY4" s="22"/>
      <c r="CZ4" s="22"/>
      <c r="DA4" s="22"/>
      <c r="DB4" s="20" t="s">
        <v>34</v>
      </c>
      <c r="DC4" s="64">
        <f>IF(AND(C20="Ma",C21="V"),Info!Q3,0)</f>
        <v>0</v>
      </c>
      <c r="DD4" s="64">
        <f>IF(AND(D20="Ma",D21="V"),Info!R3,0)</f>
        <v>0</v>
      </c>
      <c r="DE4" s="64">
        <f>IF(AND(E20="Ma",E21="V"),Info!S3,0)</f>
        <v>0</v>
      </c>
      <c r="DF4" s="64">
        <f>IF(AND(F20="Ma",F21="V"),Info!T3,0)</f>
        <v>128.92000000000002</v>
      </c>
      <c r="DG4" s="64">
        <f>IF(AND(G20="Ma",G21="V"),Info!U3,0)</f>
        <v>0</v>
      </c>
      <c r="DH4" s="64">
        <f>IF(AND(H20="Ma",H21="V"),Info!V3,0)</f>
        <v>0</v>
      </c>
      <c r="DI4" s="64">
        <f>IF(AND(I20="Ma",I21="V"),Info!W3,0)</f>
        <v>0</v>
      </c>
      <c r="DJ4" s="64">
        <f>IF(AND(J20="Ma",J21="V"),Info!X3,0)</f>
        <v>0</v>
      </c>
      <c r="DK4" s="64">
        <f>IF(AND(K20="Ma",K21="V"),Info!Y3,0)</f>
        <v>0</v>
      </c>
      <c r="DL4" s="64">
        <f>IF(AND(L20="Ma",L21="V"),Info!Z3,0)</f>
        <v>0</v>
      </c>
      <c r="DM4" s="64">
        <f>IF(AND(M20="Ma",M21="V"),Info!AA3,0)</f>
        <v>0</v>
      </c>
      <c r="DN4" s="64">
        <f>IF(AND(N20="Ma",N21="V"),Info!AB3,0)</f>
        <v>0</v>
      </c>
      <c r="DO4" s="64">
        <f>IF(AND(O20="Ma",O21="V"),Info!AC3,0)</f>
        <v>0</v>
      </c>
      <c r="DP4" s="64">
        <f>IF(AND(P20="Ma",P21="V"),Info!AD3,0)</f>
        <v>0</v>
      </c>
      <c r="DQ4" s="64">
        <f>IF(AND(Q20="Ma",Q21="V"),Info!AE3,0)</f>
        <v>0</v>
      </c>
      <c r="DR4" s="64">
        <f>IF(AND(R20="Ma",R21="V"),Info!AF3,0)</f>
        <v>0</v>
      </c>
      <c r="DS4" s="64">
        <f>IF(AND(S20="Ma",S21="V"),Info!AG3,0)</f>
        <v>0</v>
      </c>
      <c r="DT4" s="64">
        <f>IF(AND(T20="Ma",T21="V"),Info!AH3,0)</f>
        <v>0</v>
      </c>
      <c r="DU4" s="64">
        <f>IF(AND(U20="Ma",U21="V"),Info!AI3,0)</f>
        <v>0</v>
      </c>
      <c r="DV4" s="64">
        <f>IF(AND(V20="Ma",V21="V"),Info!AJ3,0)</f>
        <v>0</v>
      </c>
      <c r="DW4" s="64">
        <f>IF(AND(W20="Ma",W21="V"),Info!AK3,0)</f>
        <v>0</v>
      </c>
      <c r="DX4" s="64">
        <f>IF(AND(X20="Ma",X21="V"),Info!AL3,0)</f>
        <v>0</v>
      </c>
      <c r="DY4" s="64">
        <f>IF(AND(Y20="Ma",Y21="V"),Info!AM3,0)</f>
        <v>0</v>
      </c>
      <c r="DZ4" s="64">
        <f>IF(AND(Z20="Ma",Z21="V"),Info!AN3,0)</f>
        <v>0</v>
      </c>
      <c r="EA4" s="64">
        <f>IF(AND(AA20="Ma",AA21="V"),Info!AO3,0)</f>
        <v>0</v>
      </c>
      <c r="EB4" s="64">
        <f>IF(AND(AB20="Ma",AB21="V"),Info!AP3,0)</f>
        <v>0</v>
      </c>
      <c r="EC4" s="64">
        <f>IF(AND(AC20="Ma",AC21="V"),Info!AQ3,0)</f>
        <v>0</v>
      </c>
      <c r="ED4" s="64">
        <f>IF(AND(AD20="Ma",AD21="V"),Info!AR3,0)</f>
        <v>0</v>
      </c>
      <c r="EE4" s="64">
        <f>IF(AND(AE20="Ma",AE21="V"),Info!AS3,0)</f>
        <v>0</v>
      </c>
      <c r="EF4" s="64">
        <f>IF(AND(AF20="Ma",AF21="V"),Info!AT3,0)</f>
        <v>0</v>
      </c>
      <c r="EG4" s="64">
        <f>IF(AND(AG20="Ma",AG21="V"),Info!AU3,0)</f>
        <v>0</v>
      </c>
      <c r="EH4" s="21">
        <f t="shared" ref="EH4:EH24" si="2">SUM(DC4:EG4)</f>
        <v>128.92000000000002</v>
      </c>
      <c r="EI4" s="22"/>
      <c r="EJ4" s="22"/>
      <c r="EK4" s="22"/>
      <c r="EL4" s="20" t="s">
        <v>34</v>
      </c>
      <c r="EM4" s="64">
        <f>IF(AND(C28="Ma",C29="V"),Info!Q3,0)</f>
        <v>0</v>
      </c>
      <c r="EN4" s="64">
        <f>IF(AND(D28="Ma",D29="V"),Info!R3,0)</f>
        <v>0</v>
      </c>
      <c r="EO4" s="64">
        <f>IF(AND(E28="Ma",E29="V"),Info!S3,0)</f>
        <v>0</v>
      </c>
      <c r="EP4" s="64">
        <f>IF(AND(F28="Ma",F29="V"),Info!T3,0)</f>
        <v>0</v>
      </c>
      <c r="EQ4" s="64">
        <f>IF(AND(G28="Ma",G29="V"),Info!U3,0)</f>
        <v>0</v>
      </c>
      <c r="ER4" s="64">
        <f>IF(AND(H28="Ma",H29="V"),Info!V3,0)</f>
        <v>0</v>
      </c>
      <c r="ES4" s="64">
        <f>IF(AND(I28="Ma",I29="V"),Info!W3,0)</f>
        <v>0</v>
      </c>
      <c r="ET4" s="64">
        <f>IF(AND(J28="Ma",J29="V"),Info!X3,0)</f>
        <v>0</v>
      </c>
      <c r="EU4" s="64">
        <f>IF(AND(K28="Ma",K29="V"),Info!Y3,0)</f>
        <v>0</v>
      </c>
      <c r="EV4" s="64">
        <f>IF(AND(L28="Ma",L29="V"),Info!Z3,0)</f>
        <v>0</v>
      </c>
      <c r="EW4" s="64">
        <f>IF(AND(M28="Ma",M29="V"),Info!AA3,0)</f>
        <v>0</v>
      </c>
      <c r="EX4" s="64">
        <f>IF(AND(N28="Ma",N29="V"),Info!AB3,0)</f>
        <v>0</v>
      </c>
      <c r="EY4" s="64">
        <f>IF(AND(O28="Ma",O29="V"),Info!AC3,0)</f>
        <v>128.92000000000002</v>
      </c>
      <c r="EZ4" s="64">
        <f>IF(AND(P28="Ma",P29="V"),Info!AD3,0)</f>
        <v>0</v>
      </c>
      <c r="FA4" s="64">
        <f>IF(AND(Q28="Ma",Q29="V"),Info!AE3,0)</f>
        <v>0</v>
      </c>
      <c r="FB4" s="64">
        <f>IF(AND(R28="Ma",R29="V"),Info!AF3,0)</f>
        <v>0</v>
      </c>
      <c r="FC4" s="64">
        <f>IF(AND(S28="Ma",S29="V"),Info!AG3,0)</f>
        <v>0</v>
      </c>
      <c r="FD4" s="64">
        <f>IF(AND(T28="Ma",T29="V"),Info!AH3,0)</f>
        <v>0</v>
      </c>
      <c r="FE4" s="64">
        <f>IF(AND(U28="Ma",U29="V"),Info!AI3,0)</f>
        <v>0</v>
      </c>
      <c r="FF4" s="64">
        <f>IF(AND(V28="Ma",V29="V"),Info!AJ3,0)</f>
        <v>0</v>
      </c>
      <c r="FG4" s="64">
        <f>IF(AND(W28="Ma",W29="V"),Info!AK3,0)</f>
        <v>0</v>
      </c>
      <c r="FH4" s="64">
        <f>IF(AND(X28="Ma",X29="V"),Info!AL3,0)</f>
        <v>0</v>
      </c>
      <c r="FI4" s="64">
        <f>IF(AND(Y28="Ma",Y29="V"),Info!AM3,0)</f>
        <v>0</v>
      </c>
      <c r="FJ4" s="64">
        <f>IF(AND(Z28="Ma",Z29="V"),Info!AN3,0)</f>
        <v>0</v>
      </c>
      <c r="FK4" s="64">
        <f>IF(AND(AA28="Ma",AA29="V"),Info!AO3,0)</f>
        <v>0</v>
      </c>
      <c r="FL4" s="64">
        <f>IF(AND(AB28="Ma",AB29="V"),Info!AP3,0)</f>
        <v>0</v>
      </c>
      <c r="FM4" s="64">
        <f>IF(AND(AC28="Ma",AC29="V"),Info!AQ3,0)</f>
        <v>0</v>
      </c>
      <c r="FN4" s="64">
        <f>IF(AND(AD28="Ma",AD29="V"),Info!AR3,0)</f>
        <v>0</v>
      </c>
      <c r="FO4" s="64">
        <f>IF(AND(AE28="Ma",AE29="V"),Info!AS3,0)</f>
        <v>0</v>
      </c>
      <c r="FP4" s="64">
        <f>IF(AND(AF28="Ma",AF29="V"),Info!AT3,0)</f>
        <v>0</v>
      </c>
      <c r="FQ4" s="64">
        <f>IF(AND(AG28="Ma",AG29="V"),Info!AU3,0)</f>
        <v>0</v>
      </c>
      <c r="FR4" s="21">
        <f t="shared" ref="FR4:FR24" si="3">SUM(EM4:FQ4)</f>
        <v>128.92000000000002</v>
      </c>
      <c r="FS4" s="22"/>
      <c r="FT4" s="22"/>
      <c r="FU4" s="22"/>
      <c r="FV4" s="20" t="s">
        <v>34</v>
      </c>
      <c r="FW4" s="64">
        <f>IF(AND(C36="Ma",C37="V"),Info!Q3,0)</f>
        <v>0</v>
      </c>
      <c r="FX4" s="64">
        <f>IF(AND(D36="Ma",D37="V"),Info!R3,0)</f>
        <v>0</v>
      </c>
      <c r="FY4" s="64">
        <f>IF(AND(E36="Ma",E37="V"),Info!S3,0)</f>
        <v>0</v>
      </c>
      <c r="FZ4" s="64">
        <f>IF(AND(F36="Ma",F37="V"),Info!T3,0)</f>
        <v>0</v>
      </c>
      <c r="GA4" s="64">
        <f>IF(AND(G36="Ma",G37="V"),Info!U3,0)</f>
        <v>0</v>
      </c>
      <c r="GB4" s="64">
        <f>IF(AND(H36="Ma",H37="V"),Info!V3,0)</f>
        <v>0</v>
      </c>
      <c r="GC4" s="64">
        <f>IF(AND(I36="Ma",I37="V"),Info!W3,0)</f>
        <v>0</v>
      </c>
      <c r="GD4" s="64">
        <f>IF(AND(J36="Ma",J37="V"),Info!X3,0)</f>
        <v>0</v>
      </c>
      <c r="GE4" s="64">
        <f>IF(AND(K36="Ma",K37="V"),Info!Y3,0)</f>
        <v>0</v>
      </c>
      <c r="GF4" s="64">
        <f>IF(AND(L36="Ma",L37="V"),Info!Z3,0)</f>
        <v>0</v>
      </c>
      <c r="GG4" s="64">
        <f>IF(AND(M36="Ma",M37="V"),Info!AA3,0)</f>
        <v>0</v>
      </c>
      <c r="GH4" s="64">
        <f>IF(AND(N36="Ma",N37="V"),Info!AB3,0)</f>
        <v>0</v>
      </c>
      <c r="GI4" s="64">
        <f>IF(AND(O36="Ma",O37="V"),Info!AC3,0)</f>
        <v>0</v>
      </c>
      <c r="GJ4" s="64">
        <f>IF(AND(P36="Ma",P37="V"),Info!AD3,0)</f>
        <v>0</v>
      </c>
      <c r="GK4" s="64">
        <f>IF(AND(Q36="Ma",Q37="V"),Info!AE3,0)</f>
        <v>0</v>
      </c>
      <c r="GL4" s="64">
        <f>IF(AND(R36="Ma",R37="V"),Info!AF3,0)</f>
        <v>0</v>
      </c>
      <c r="GM4" s="64">
        <f>IF(AND(S36="Ma",S37="V"),Info!AG3,0)</f>
        <v>0</v>
      </c>
      <c r="GN4" s="64">
        <f>IF(AND(T36="Ma",T37="V"),Info!AH3,0)</f>
        <v>0</v>
      </c>
      <c r="GO4" s="64">
        <f>IF(AND(U36="Ma",U37="V"),Info!AI3,0)</f>
        <v>0</v>
      </c>
      <c r="GP4" s="64">
        <f>IF(AND(V36="Ma",V37="V"),Info!AJ3,0)</f>
        <v>0</v>
      </c>
      <c r="GQ4" s="64">
        <f>IF(AND(W36="Ma",W37="V"),Info!AK3,0)</f>
        <v>128.92000000000002</v>
      </c>
      <c r="GR4" s="64">
        <f>IF(AND(X36="Ma",X37="V"),Info!AL3,0)</f>
        <v>0</v>
      </c>
      <c r="GS4" s="64">
        <f>IF(AND(Y36="Ma",Y37="V"),Info!AM3,0)</f>
        <v>0</v>
      </c>
      <c r="GT4" s="64">
        <f>IF(AND(Z36="Ma",Z37="V"),Info!AN3,0)</f>
        <v>0</v>
      </c>
      <c r="GU4" s="64">
        <f>IF(AND(AA36="Ma",AA37="V"),Info!AO3,0)</f>
        <v>0</v>
      </c>
      <c r="GV4" s="64">
        <f>IF(AND(AB36="Ma",AB37="V"),Info!AP3,0)</f>
        <v>0</v>
      </c>
      <c r="GW4" s="64">
        <f>IF(AND(AC36="Ma",AC37="V"),Info!AQ3,0)</f>
        <v>0</v>
      </c>
      <c r="GX4" s="64">
        <f>IF(AND(AD36="Ma",AD37="V"),Info!AR3,0)</f>
        <v>0</v>
      </c>
      <c r="GY4" s="64">
        <f>IF(AND(AE36="Ma",AE37="V"),Info!AS3,0)</f>
        <v>0</v>
      </c>
      <c r="GZ4" s="64">
        <f>IF(AND(AF36="Ma",AF37="V"),Info!AT3,0)</f>
        <v>0</v>
      </c>
      <c r="HA4" s="64">
        <f>IF(AND(AG36="Ma",AG37="V"),Info!AU3,0)</f>
        <v>0</v>
      </c>
      <c r="HB4" s="21">
        <f t="shared" ref="HB4:HB24" si="4">SUM(FW4:HA4)</f>
        <v>128.92000000000002</v>
      </c>
      <c r="HC4" s="22"/>
      <c r="HD4" s="22"/>
      <c r="HE4" s="22"/>
      <c r="HF4" s="20" t="s">
        <v>34</v>
      </c>
      <c r="HG4" s="64">
        <f>IF(AND(C44="Ma",C45="V"),Info!Q3,0)</f>
        <v>0</v>
      </c>
      <c r="HH4" s="64">
        <f>IF(AND(D44="Ma",D45="V"),Info!R3,0)</f>
        <v>0</v>
      </c>
      <c r="HI4" s="64">
        <f>IF(AND(E44="Ma",E45="V"),Info!S3,0)</f>
        <v>0</v>
      </c>
      <c r="HJ4" s="64">
        <f>IF(AND(F44="Ma",F45="V"),Info!T3,0)</f>
        <v>0</v>
      </c>
      <c r="HK4" s="64">
        <f>IF(AND(G44="Ma",G45="V"),Info!U3,0)</f>
        <v>0</v>
      </c>
      <c r="HL4" s="64">
        <f>IF(AND(H44="Ma",H45="V"),Info!V3,0)</f>
        <v>0</v>
      </c>
      <c r="HM4" s="64">
        <f>IF(AND(I44="Ma",I45="V"),Info!W3,0)</f>
        <v>0</v>
      </c>
      <c r="HN4" s="64">
        <f>IF(AND(J44="Ma",J45="V"),Info!X3,0)</f>
        <v>0</v>
      </c>
      <c r="HO4" s="64">
        <f>IF(AND(K44="Ma",K45="V"),Info!Y3,0)</f>
        <v>128.92000000000002</v>
      </c>
      <c r="HP4" s="64">
        <f>IF(AND(L44="Ma",L45="V"),Info!Z3,0)</f>
        <v>0</v>
      </c>
      <c r="HQ4" s="64">
        <f>IF(AND(M44="Ma",M45="V"),Info!AA3,0)</f>
        <v>0</v>
      </c>
      <c r="HR4" s="64">
        <f>IF(AND(N44="Ma",N45="V"),Info!AB3,0)</f>
        <v>0</v>
      </c>
      <c r="HS4" s="64">
        <f>IF(AND(O44="Ma",O45="V"),Info!AC3,0)</f>
        <v>0</v>
      </c>
      <c r="HT4" s="64">
        <f>IF(AND(P44="Ma",P45="V"),Info!AD3,0)</f>
        <v>0</v>
      </c>
      <c r="HU4" s="64">
        <f>IF(AND(Q44="Ma",Q45="V"),Info!AE3,0)</f>
        <v>0</v>
      </c>
      <c r="HV4" s="64">
        <f>IF(AND(R44="Ma",R45="V"),Info!AF3,0)</f>
        <v>0</v>
      </c>
      <c r="HW4" s="64">
        <f>IF(AND(S44="Ma",S45="V"),Info!AG3,0)</f>
        <v>0</v>
      </c>
      <c r="HX4" s="64">
        <f>IF(AND(T44="Ma",T45="V"),Info!AH3,0)</f>
        <v>0</v>
      </c>
      <c r="HY4" s="64">
        <f>IF(AND(U44="Ma",U45="V"),Info!AI3,0)</f>
        <v>0</v>
      </c>
      <c r="HZ4" s="64">
        <f>IF(AND(V44="Ma",V45="V"),Info!AJ3,0)</f>
        <v>0</v>
      </c>
      <c r="IA4" s="64">
        <f>IF(AND(W44="Ma",W45="V"),Info!AK3,0)</f>
        <v>0</v>
      </c>
      <c r="IB4" s="64">
        <f>IF(AND(X44="Ma",X45="V"),Info!AL3,0)</f>
        <v>0</v>
      </c>
      <c r="IC4" s="64">
        <f>IF(AND(Y44="Ma",Y45="V"),Info!AM3,0)</f>
        <v>0</v>
      </c>
      <c r="ID4" s="64">
        <f>IF(AND(Z44="Ma",Z45="V"),Info!AN3,0)</f>
        <v>0</v>
      </c>
      <c r="IE4" s="64">
        <f>IF(AND(AA44="Ma",AA45="V"),Info!AO3,0)</f>
        <v>0</v>
      </c>
      <c r="IF4" s="64">
        <f>IF(AND(AB44="Ma",AB45="V"),Info!AP3,0)</f>
        <v>0</v>
      </c>
      <c r="IG4" s="64">
        <f>IF(AND(AC44="Ma",AC45="V"),Info!AQ3,0)</f>
        <v>0</v>
      </c>
      <c r="IH4" s="64">
        <f>IF(AND(AD44="Ma",AD45="V"),Info!AR3,0)</f>
        <v>0</v>
      </c>
      <c r="II4" s="64">
        <f>IF(AND(AE44="Ma",AE45="V"),Info!AS3,0)</f>
        <v>0</v>
      </c>
      <c r="IJ4" s="64">
        <f>IF(AND(AF44="Ma",AF45="V"),Info!AT3,0)</f>
        <v>128.92000000000002</v>
      </c>
      <c r="IK4" s="64">
        <f>IF(AND(AG44="Ma",AG45="V"),Info!AU3,0)</f>
        <v>0</v>
      </c>
      <c r="IL4" s="21">
        <f t="shared" ref="IL4:IL24" si="5">SUM(HG4:IK4)</f>
        <v>257.84000000000003</v>
      </c>
      <c r="IM4" s="22"/>
      <c r="IN4" s="22"/>
      <c r="IO4" s="22"/>
      <c r="IP4" s="22"/>
      <c r="IQ4" s="22"/>
      <c r="IR4" s="22"/>
      <c r="IS4" s="22"/>
      <c r="IT4" s="17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2"/>
      <c r="LF4" s="22"/>
    </row>
    <row r="5" spans="2:318">
      <c r="C5" s="15"/>
      <c r="D5" s="15"/>
      <c r="E5" s="61" t="s">
        <v>95</v>
      </c>
      <c r="F5" s="23" t="s">
        <v>35</v>
      </c>
      <c r="G5" s="23" t="s">
        <v>35</v>
      </c>
      <c r="H5" s="23" t="s">
        <v>36</v>
      </c>
      <c r="I5" s="23" t="s">
        <v>36</v>
      </c>
      <c r="J5" s="23" t="s">
        <v>37</v>
      </c>
      <c r="K5" s="23" t="s">
        <v>37</v>
      </c>
      <c r="L5" s="61" t="s">
        <v>95</v>
      </c>
      <c r="M5" s="15"/>
      <c r="N5" s="15"/>
      <c r="O5" s="15"/>
      <c r="P5" s="15" t="s">
        <v>35</v>
      </c>
      <c r="Q5" s="15" t="s">
        <v>35</v>
      </c>
      <c r="R5" s="15" t="s">
        <v>36</v>
      </c>
      <c r="S5" s="15" t="s">
        <v>36</v>
      </c>
      <c r="T5" s="15" t="s">
        <v>37</v>
      </c>
      <c r="U5" s="15" t="s">
        <v>37</v>
      </c>
      <c r="V5" s="61" t="s">
        <v>95</v>
      </c>
      <c r="W5" s="15"/>
      <c r="X5" s="15"/>
      <c r="Y5" s="15"/>
      <c r="Z5" s="15" t="s">
        <v>35</v>
      </c>
      <c r="AA5" s="15" t="s">
        <v>35</v>
      </c>
      <c r="AB5" s="15" t="s">
        <v>36</v>
      </c>
      <c r="AC5" s="15" t="s">
        <v>36</v>
      </c>
      <c r="AD5" s="15" t="s">
        <v>37</v>
      </c>
      <c r="AE5" s="15" t="s">
        <v>37</v>
      </c>
      <c r="AF5" s="15"/>
      <c r="AG5" s="16"/>
      <c r="AH5" s="20" t="s">
        <v>38</v>
      </c>
      <c r="AI5" s="21">
        <f>IF(AND(C4="Ma",C5="L"),Info!Q4,0)</f>
        <v>0</v>
      </c>
      <c r="AJ5" s="21">
        <f>IF(AND(D4="Ma",D5="L"),Info!R3,0)</f>
        <v>0</v>
      </c>
      <c r="AK5" s="21">
        <f>IF(AND(E4="Ma",E5="L"),Info!S3,0)</f>
        <v>0</v>
      </c>
      <c r="AL5" s="21">
        <f>IF(AND(F4="Ma",F5="L"),Info!T3,0)</f>
        <v>0</v>
      </c>
      <c r="AM5" s="21">
        <f>IF(AND(G4="Ma",G5="L"),Info!U3,0)</f>
        <v>0</v>
      </c>
      <c r="AN5" s="21">
        <f>IF(AND(H4="Ma",H5="L"),Info!V3,0)</f>
        <v>128.92000000000002</v>
      </c>
      <c r="AO5" s="21">
        <f>IF(AND(I4="Ma",I5="L"),Info!W3,0)</f>
        <v>0</v>
      </c>
      <c r="AP5" s="21">
        <f>IF(AND(J4="Ma",J5="L"),Info!X3,0)</f>
        <v>0</v>
      </c>
      <c r="AQ5" s="21">
        <f>IF(AND(K4="Ma",K5="L"),Info!Y3,0)</f>
        <v>0</v>
      </c>
      <c r="AR5" s="21">
        <f>IF(AND(L4="Ma",L5="L"),Info!Z3,0)</f>
        <v>0</v>
      </c>
      <c r="AS5" s="21">
        <f>IF(AND(M4="Ma",M5="L"),Info!AA3,0)</f>
        <v>0</v>
      </c>
      <c r="AT5" s="21">
        <f>IF(AND(N4="Ma",N5="L"),Info!AB3,0)</f>
        <v>0</v>
      </c>
      <c r="AU5" s="21">
        <f>IF(AND(O4="Ma",O5="L"),Info!AC3,0)</f>
        <v>0</v>
      </c>
      <c r="AV5" s="21">
        <f>IF(AND(P4="Ma",P5="L"),Info!AD3,0)</f>
        <v>0</v>
      </c>
      <c r="AW5" s="21">
        <f>IF(AND(Q4="Ma",Q5="L"),Info!AE3,0)</f>
        <v>0</v>
      </c>
      <c r="AX5" s="21">
        <f>IF(AND(R4="Ma",R5="L"),Info!AF3,0)</f>
        <v>0</v>
      </c>
      <c r="AY5" s="21">
        <f>IF(AND(S4="Ma",S5="L"),Info!AG3,0)</f>
        <v>0</v>
      </c>
      <c r="AZ5" s="21">
        <f>IF(AND(T4="Ma",T5="L"),Info!AH3,0)</f>
        <v>0</v>
      </c>
      <c r="BA5" s="21">
        <f>IF(AND(U4="Ma",U5="L"),Info!AI3,0)</f>
        <v>0</v>
      </c>
      <c r="BB5" s="21">
        <f>IF(AND(V4="Ma",V5="L"),Info!AJ3,0)</f>
        <v>0</v>
      </c>
      <c r="BC5" s="21">
        <f>IF(AND(W4="Ma",W5="L"),Info!AK3,0)</f>
        <v>0</v>
      </c>
      <c r="BD5" s="21">
        <f>IF(AND(X4="Ma",X5="L"),Info!AL3,0)</f>
        <v>0</v>
      </c>
      <c r="BE5" s="21">
        <f>IF(AND(Y4="Ma",Y5="L"),Info!AM3,0)</f>
        <v>0</v>
      </c>
      <c r="BF5" s="21">
        <f>IF(AND(Z4="Ma",Z5="L"),Info!AN3,0)</f>
        <v>0</v>
      </c>
      <c r="BG5" s="21">
        <f>IF(AND(AA4="Ma",AA5="L"),Info!AO3,0)</f>
        <v>0</v>
      </c>
      <c r="BH5" s="21">
        <f>IF(AND(AB4="Ma",AB5="L"),Info!AP3,0)</f>
        <v>0</v>
      </c>
      <c r="BI5" s="21">
        <f>IF(AND(AC4="Ma",AC5="L"),Info!AQ3,0)</f>
        <v>128.92000000000002</v>
      </c>
      <c r="BJ5" s="21">
        <f>IF(AND(AD4="Ma",AD5="L"),Info!AR3,0)</f>
        <v>0</v>
      </c>
      <c r="BK5" s="21">
        <f>IF(AND(AE4="Ma",AE5="L"),Info!AS3,0)</f>
        <v>0</v>
      </c>
      <c r="BL5" s="21">
        <f>IF(AND(AF4="Ma",AF5="L"),Info!AT3,0)</f>
        <v>0</v>
      </c>
      <c r="BM5" s="21">
        <f>IF(AND(AG4="Ma",AG5="L"),Info!AU3,0)</f>
        <v>0</v>
      </c>
      <c r="BN5" s="21">
        <f t="shared" si="0"/>
        <v>257.84000000000003</v>
      </c>
      <c r="BO5" s="22"/>
      <c r="BP5" s="22"/>
      <c r="BQ5" s="22"/>
      <c r="BR5" s="20" t="s">
        <v>38</v>
      </c>
      <c r="BS5" s="21">
        <f>IF(AND(C12="Ma",C13="L"),Info!Q4,0)</f>
        <v>0</v>
      </c>
      <c r="BT5" s="21">
        <f>IF(AND(D12="Ma",D13="L"),Info!R4,0)</f>
        <v>0</v>
      </c>
      <c r="BU5" s="21">
        <f>IF(AND(E12="Ma",E13="L"),Info!S4,0)</f>
        <v>0</v>
      </c>
      <c r="BV5" s="21">
        <f>IF(AND(F12="Ma",F13="L"),Info!T4,0)</f>
        <v>0</v>
      </c>
      <c r="BW5" s="21">
        <f>IF(AND(G12="Ma",G13="L"),Info!U4,0)</f>
        <v>0</v>
      </c>
      <c r="BX5" s="21">
        <f>IF(AND(H12="Ma",H13="L"),Info!V4,0)</f>
        <v>0</v>
      </c>
      <c r="BY5" s="21">
        <f>IF(AND(I12="Ma",I13="L"),Info!W4,0)</f>
        <v>0</v>
      </c>
      <c r="BZ5" s="21">
        <f>IF(AND(J12="Ma",J13="L"),Info!X4,0)</f>
        <v>0</v>
      </c>
      <c r="CA5" s="21">
        <f>IF(AND(K12="Ma",K13="L"),Info!Y4,0)</f>
        <v>0</v>
      </c>
      <c r="CB5" s="21">
        <f>IF(AND(L12="Ma",L13="L"),Info!Z4,0)</f>
        <v>0</v>
      </c>
      <c r="CC5" s="21">
        <f>IF(AND(M12="Ma",M13="L"),Info!AA4,0)</f>
        <v>0</v>
      </c>
      <c r="CD5" s="21">
        <f>IF(AND(N12="Ma",N13="L"),Info!AB4,0)</f>
        <v>0</v>
      </c>
      <c r="CE5" s="21">
        <f>IF(AND(O12="Ma",O13="L"),Info!AC4,0)</f>
        <v>0</v>
      </c>
      <c r="CF5" s="21">
        <f>IF(AND(P12="Ma",P13="L"),Info!AD4,0)</f>
        <v>0</v>
      </c>
      <c r="CG5" s="21">
        <f>IF(AND(Q12="Ma",Q13="L"),Info!AE4,0)</f>
        <v>0</v>
      </c>
      <c r="CH5" s="21">
        <f>IF(AND(R12="Ma",R13="L"),Info!AF4,0)</f>
        <v>128.92000000000002</v>
      </c>
      <c r="CI5" s="21">
        <f>IF(AND(S12="Ma",S13="L"),Info!AG4,0)</f>
        <v>0</v>
      </c>
      <c r="CJ5" s="21">
        <f>IF(AND(T12="Ma",T13="L"),Info!AH4,0)</f>
        <v>0</v>
      </c>
      <c r="CK5" s="21">
        <f>IF(AND(U12="Ma",U13="L"),Info!AI4,0)</f>
        <v>0</v>
      </c>
      <c r="CL5" s="21">
        <f>IF(AND(V12="Ma",V13="L"),Info!AJ4,0)</f>
        <v>0</v>
      </c>
      <c r="CM5" s="21">
        <f>IF(AND(W12="Ma",W13="L"),Info!AK4,0)</f>
        <v>0</v>
      </c>
      <c r="CN5" s="21">
        <f>IF(AND(X12="Ma",X13="L"),Info!AL4,0)</f>
        <v>0</v>
      </c>
      <c r="CO5" s="21">
        <f>IF(AND(Y12="Ma",Y13="L"),Info!AM4,0)</f>
        <v>0</v>
      </c>
      <c r="CP5" s="21">
        <f>IF(AND(Z12="Ma",Z13="L"),Info!AN4,0)</f>
        <v>0</v>
      </c>
      <c r="CQ5" s="21">
        <f>IF(AND(AA12="Ma",AA13="L"),Info!AO4,0)</f>
        <v>0</v>
      </c>
      <c r="CR5" s="21">
        <f>IF(AND(AB12="Ma",AB13="L"),Info!AP4,0)</f>
        <v>0</v>
      </c>
      <c r="CS5" s="21">
        <f>IF(AND(AC12="Ma",AC13="L"),Info!AQ4,0)</f>
        <v>0</v>
      </c>
      <c r="CT5" s="21">
        <f>IF(AND(AD12="Ma",AD13="L"),Info!AR4,0)</f>
        <v>0</v>
      </c>
      <c r="CU5" s="21">
        <f>IF(AND(AE12="Ma",AE13="L"),Info!AS4,0)</f>
        <v>0</v>
      </c>
      <c r="CV5" s="21">
        <f>IF(AND(AF12="Ma",AF13="L"),Info!AT4,0)</f>
        <v>0</v>
      </c>
      <c r="CW5" s="21">
        <f>IF(AND(AG12="Ma",AG13="L"),Info!AU4,0)</f>
        <v>0</v>
      </c>
      <c r="CX5" s="21">
        <f t="shared" si="1"/>
        <v>128.92000000000002</v>
      </c>
      <c r="CY5" s="22"/>
      <c r="CZ5" s="22"/>
      <c r="DA5" s="22"/>
      <c r="DB5" s="20" t="s">
        <v>38</v>
      </c>
      <c r="DC5" s="21">
        <f>IF(AND(C20="Ma",C21="L"),Info!Q4,0)</f>
        <v>0</v>
      </c>
      <c r="DD5" s="21">
        <f>IF(AND(D20="Ma",D21="L"),Info!R4,0)</f>
        <v>0</v>
      </c>
      <c r="DE5" s="21">
        <f>IF(AND(E20="Ma",E21="L"),Info!S4,0)</f>
        <v>0</v>
      </c>
      <c r="DF5" s="21">
        <f>IF(AND(F20="Ma",F21="L"),Info!T4,0)</f>
        <v>0</v>
      </c>
      <c r="DG5" s="21">
        <f>IF(AND(G20="Ma",G21="L"),Info!U4,0)</f>
        <v>0</v>
      </c>
      <c r="DH5" s="21">
        <f>IF(AND(H20="Ma",H21="L"),Info!V4,0)</f>
        <v>0</v>
      </c>
      <c r="DI5" s="21">
        <f>IF(AND(I20="Ma",I21="L"),Info!W4,0)</f>
        <v>0</v>
      </c>
      <c r="DJ5" s="21">
        <f>IF(AND(J20="Ma",J21="L"),Info!X4,0)</f>
        <v>0</v>
      </c>
      <c r="DK5" s="21">
        <f>IF(AND(K20="Ma",K21="L"),Info!Y4,0)</f>
        <v>0</v>
      </c>
      <c r="DL5" s="21">
        <f>IF(AND(L20="Ma",L21="L"),Info!Z4,0)</f>
        <v>0</v>
      </c>
      <c r="DM5" s="21">
        <f>IF(AND(M20="Ma",M21="L"),Info!AA4,0)</f>
        <v>0</v>
      </c>
      <c r="DN5" s="21">
        <f>IF(AND(N20="Ma",N21="L"),Info!AB4,0)</f>
        <v>0</v>
      </c>
      <c r="DO5" s="21">
        <f>IF(AND(O20="Ma",O21="L"),Info!AC4,0)</f>
        <v>0</v>
      </c>
      <c r="DP5" s="21">
        <f>IF(AND(P20="Ma",P21="L"),Info!AD4,0)</f>
        <v>0</v>
      </c>
      <c r="DQ5" s="21">
        <f>IF(AND(Q20="Ma",Q21="L"),Info!AE4,0)</f>
        <v>0</v>
      </c>
      <c r="DR5" s="21">
        <f>IF(AND(R20="Ma",R21="L"),Info!AF4,0)</f>
        <v>0</v>
      </c>
      <c r="DS5" s="21">
        <f>IF(AND(S20="Ma",S21="L"),Info!AG4,0)</f>
        <v>0</v>
      </c>
      <c r="DT5" s="21">
        <f>IF(AND(T20="Ma",T21="L"),Info!AH4,0)</f>
        <v>0</v>
      </c>
      <c r="DU5" s="21">
        <f>IF(AND(U20="Ma",U21="L"),Info!AI4,0)</f>
        <v>0</v>
      </c>
      <c r="DV5" s="21">
        <f>IF(AND(V20="Ma",V21="L"),Info!AJ4,0)</f>
        <v>0</v>
      </c>
      <c r="DW5" s="21">
        <f>IF(AND(W20="Ma",W21="L"),Info!AK4,0)</f>
        <v>0</v>
      </c>
      <c r="DX5" s="21">
        <f>IF(AND(X20="Ma",X21="L"),Info!AL4,0)</f>
        <v>0</v>
      </c>
      <c r="DY5" s="21">
        <f>IF(AND(Y20="Ma",Y21="L"),Info!AM4,0)</f>
        <v>0</v>
      </c>
      <c r="DZ5" s="21">
        <f>IF(AND(Z20="Ma",Z21="L"),Info!AN4,0)</f>
        <v>0</v>
      </c>
      <c r="EA5" s="21">
        <f>IF(AND(AA20="Ma",AA21="L"),Info!AO4,0)</f>
        <v>128.92000000000002</v>
      </c>
      <c r="EB5" s="21">
        <f>IF(AND(AB20="Ma",AB21="L"),Info!AP4,0)</f>
        <v>0</v>
      </c>
      <c r="EC5" s="21">
        <f>IF(AND(AC20="Ma",AC21="L"),Info!AQ4,0)</f>
        <v>0</v>
      </c>
      <c r="ED5" s="21">
        <f>IF(AND(AD20="Ma",AD21="L"),Info!AR4,0)</f>
        <v>0</v>
      </c>
      <c r="EE5" s="21">
        <f>IF(AND(AE20="Ma",AE21="L"),Info!AS4,0)</f>
        <v>0</v>
      </c>
      <c r="EF5" s="21">
        <f>IF(AND(AF20="Ma",AF21="L"),Info!AT4,0)</f>
        <v>0</v>
      </c>
      <c r="EG5" s="21">
        <f>IF(AND(AG20="Ma",AG21="L"),Info!AU4,0)</f>
        <v>0</v>
      </c>
      <c r="EH5" s="21">
        <f t="shared" si="2"/>
        <v>128.92000000000002</v>
      </c>
      <c r="EI5" s="22"/>
      <c r="EJ5" s="22"/>
      <c r="EK5" s="22"/>
      <c r="EL5" s="20" t="s">
        <v>38</v>
      </c>
      <c r="EM5" s="21">
        <f>IF(AND(C28="Ma",C29="L"),Info!Q4,0)</f>
        <v>0</v>
      </c>
      <c r="EN5" s="21">
        <f>IF(AND(D28="Ma",D29="L"),Info!R4,0)</f>
        <v>0</v>
      </c>
      <c r="EO5" s="21">
        <f>IF(AND(E28="Ma",E29="L"),Info!S4,0)</f>
        <v>0</v>
      </c>
      <c r="EP5" s="21">
        <f>IF(AND(F28="Ma",F29="L"),Info!T4,0)</f>
        <v>0</v>
      </c>
      <c r="EQ5" s="21">
        <f>IF(AND(G28="Ma",G29="L"),Info!U4,0)</f>
        <v>0</v>
      </c>
      <c r="ER5" s="21">
        <f>IF(AND(H28="Ma",H29="L"),Info!V4,0)</f>
        <v>0</v>
      </c>
      <c r="ES5" s="21">
        <f>IF(AND(I28="Ma",I29="L"),Info!W4,0)</f>
        <v>0</v>
      </c>
      <c r="ET5" s="21">
        <f>IF(AND(J28="Ma",J29="L"),Info!X4,0)</f>
        <v>0</v>
      </c>
      <c r="EU5" s="21">
        <f>IF(AND(K28="Ma",K29="L"),Info!Y4,0)</f>
        <v>0</v>
      </c>
      <c r="EV5" s="21">
        <f>IF(AND(L28="Ma",L29="L"),Info!Z4,0)</f>
        <v>0</v>
      </c>
      <c r="EW5" s="21">
        <f>IF(AND(M28="Ma",M29="L"),Info!AA4,0)</f>
        <v>0</v>
      </c>
      <c r="EX5" s="21">
        <f>IF(AND(N28="Ma",N29="L"),Info!AB4,0)</f>
        <v>0</v>
      </c>
      <c r="EY5" s="21">
        <f>IF(AND(O28="Ma",O29="L"),Info!AC4,0)</f>
        <v>0</v>
      </c>
      <c r="EZ5" s="21">
        <f>IF(AND(P28="Ma",P29="L"),Info!AD4,0)</f>
        <v>0</v>
      </c>
      <c r="FA5" s="21">
        <f>IF(AND(Q28="Ma",Q29="L"),Info!AE4,0)</f>
        <v>0</v>
      </c>
      <c r="FB5" s="21">
        <f>IF(AND(R28="Ma",R29="L"),Info!AF4,0)</f>
        <v>0</v>
      </c>
      <c r="FC5" s="21">
        <f>IF(AND(S28="Ma",S29="L"),Info!AG4,0)</f>
        <v>0</v>
      </c>
      <c r="FD5" s="21">
        <f>IF(AND(T28="Ma",T29="L"),Info!AH4,0)</f>
        <v>0</v>
      </c>
      <c r="FE5" s="21">
        <f>IF(AND(U28="Ma",U29="L"),Info!AI4,0)</f>
        <v>0</v>
      </c>
      <c r="FF5" s="21">
        <f>IF(AND(V28="Ma",V29="L"),Info!AJ4,0)</f>
        <v>0</v>
      </c>
      <c r="FG5" s="21">
        <f>IF(AND(W28="Ma",W29="L"),Info!AK4,0)</f>
        <v>0</v>
      </c>
      <c r="FH5" s="21">
        <f>IF(AND(X28="Ma",X29="L"),Info!AL4,0)</f>
        <v>0</v>
      </c>
      <c r="FI5" s="21">
        <f>IF(AND(Y28="Ma",Y29="L"),Info!AM4,0)</f>
        <v>0</v>
      </c>
      <c r="FJ5" s="21">
        <f>IF(AND(Z28="Ma",Z29="L"),Info!AN4,0)</f>
        <v>0</v>
      </c>
      <c r="FK5" s="21">
        <f>IF(AND(AA28="Ma",AA29="L"),Info!AO4,0)</f>
        <v>0</v>
      </c>
      <c r="FL5" s="21">
        <f>IF(AND(AB28="Ma",AB29="L"),Info!AP4,0)</f>
        <v>0</v>
      </c>
      <c r="FM5" s="21">
        <f>IF(AND(AC28="Ma",AC29="L"),Info!AQ4,0)</f>
        <v>0</v>
      </c>
      <c r="FN5" s="21">
        <f>IF(AND(AD28="Ma",AD29="L"),Info!AR4,0)</f>
        <v>0</v>
      </c>
      <c r="FO5" s="21">
        <f>IF(AND(AE28="Ma",AE29="L"),Info!AS4,0)</f>
        <v>0</v>
      </c>
      <c r="FP5" s="21">
        <f>IF(AND(AF28="Ma",AF29="L"),Info!AT4,0)</f>
        <v>0</v>
      </c>
      <c r="FQ5" s="21">
        <f>IF(AND(AG28="Ma",AG29="L"),Info!AU4,0)</f>
        <v>0</v>
      </c>
      <c r="FR5" s="21">
        <f t="shared" si="3"/>
        <v>0</v>
      </c>
      <c r="FS5" s="22"/>
      <c r="FT5" s="22"/>
      <c r="FU5" s="22"/>
      <c r="FV5" s="20" t="s">
        <v>38</v>
      </c>
      <c r="FW5" s="21">
        <f>IF(AND(C36="Ma",C37="L"),Info!Q4,0)</f>
        <v>0</v>
      </c>
      <c r="FX5" s="21">
        <f>IF(AND(D36="Ma",D37="L"),Info!R4,0)</f>
        <v>0</v>
      </c>
      <c r="FY5" s="21">
        <f>IF(AND(E36="Ma",E37="L"),Info!S4,0)</f>
        <v>0</v>
      </c>
      <c r="FZ5" s="21">
        <f>IF(AND(F36="Ma",F37="L"),Info!T4,0)</f>
        <v>0</v>
      </c>
      <c r="GA5" s="21">
        <f>IF(AND(G36="Ma",G37="L"),Info!U4,0)</f>
        <v>0</v>
      </c>
      <c r="GB5" s="21">
        <f>IF(AND(H36="Ma",H37="L"),Info!V4,0)</f>
        <v>0</v>
      </c>
      <c r="GC5" s="21">
        <f>IF(AND(I36="Ma",I37="L"),Info!W4,0)</f>
        <v>0</v>
      </c>
      <c r="GD5" s="21">
        <f>IF(AND(J36="Ma",J37="L"),Info!X4,0)</f>
        <v>0</v>
      </c>
      <c r="GE5" s="21">
        <f>IF(AND(K36="Ma",K37="L"),Info!Y4,0)</f>
        <v>0</v>
      </c>
      <c r="GF5" s="21">
        <f>IF(AND(L36="Ma",L37="L"),Info!Z4,0)</f>
        <v>0</v>
      </c>
      <c r="GG5" s="21">
        <f>IF(AND(M36="Ma",M37="L"),Info!AA4,0)</f>
        <v>0</v>
      </c>
      <c r="GH5" s="21">
        <f>IF(AND(N36="Ma",N37="L"),Info!AB4,0)</f>
        <v>0</v>
      </c>
      <c r="GI5" s="21">
        <f>IF(AND(O36="Ma",O37="L"),Info!AC4,0)</f>
        <v>0</v>
      </c>
      <c r="GJ5" s="21">
        <f>IF(AND(P36="Ma",P37="L"),Info!AD4,0)</f>
        <v>0</v>
      </c>
      <c r="GK5" s="21">
        <f>IF(AND(Q36="Ma",Q37="L"),Info!AE4,0)</f>
        <v>0</v>
      </c>
      <c r="GL5" s="21">
        <f>IF(AND(R36="Ma",R37="L"),Info!AF4,0)</f>
        <v>0</v>
      </c>
      <c r="GM5" s="21">
        <f>IF(AND(S36="Ma",S37="L"),Info!AG4,0)</f>
        <v>0</v>
      </c>
      <c r="GN5" s="21">
        <f>IF(AND(T36="Ma",T37="L"),Info!AH4,0)</f>
        <v>0</v>
      </c>
      <c r="GO5" s="21">
        <f>IF(AND(U36="Ma",U37="L"),Info!AI4,0)</f>
        <v>0</v>
      </c>
      <c r="GP5" s="21">
        <f>IF(AND(V36="Ma",V37="L"),Info!AJ4,0)</f>
        <v>0</v>
      </c>
      <c r="GQ5" s="21">
        <f>IF(AND(W36="Ma",W37="L"),Info!AK4,0)</f>
        <v>0</v>
      </c>
      <c r="GR5" s="21">
        <f>IF(AND(X36="Ma",X37="L"),Info!AL4,0)</f>
        <v>0</v>
      </c>
      <c r="GS5" s="21">
        <f>IF(AND(Y36="Ma",Y37="L"),Info!AM4,0)</f>
        <v>0</v>
      </c>
      <c r="GT5" s="21">
        <f>IF(AND(Z36="Ma",Z37="L"),Info!AN4,0)</f>
        <v>0</v>
      </c>
      <c r="GU5" s="21">
        <f>IF(AND(AA36="Ma",AA37="L"),Info!AO4,0)</f>
        <v>0</v>
      </c>
      <c r="GV5" s="21">
        <f>IF(AND(AB36="Ma",AB37="L"),Info!AP4,0)</f>
        <v>0</v>
      </c>
      <c r="GW5" s="21">
        <f>IF(AND(AC36="Ma",AC37="L"),Info!AQ4,0)</f>
        <v>0</v>
      </c>
      <c r="GX5" s="21">
        <f>IF(AND(AD36="Ma",AD37="L"),Info!AR4,0)</f>
        <v>0</v>
      </c>
      <c r="GY5" s="21">
        <f>IF(AND(AE36="Ma",AE37="L"),Info!AS4,0)</f>
        <v>0</v>
      </c>
      <c r="GZ5" s="21">
        <f>IF(AND(AF36="Ma",AF37="L"),Info!AT4,0)</f>
        <v>0</v>
      </c>
      <c r="HA5" s="21">
        <f>IF(AND(AG36="Ma",AG37="L"),Info!AU4,0)</f>
        <v>0</v>
      </c>
      <c r="HB5" s="21">
        <f t="shared" si="4"/>
        <v>0</v>
      </c>
      <c r="HC5" s="22"/>
      <c r="HD5" s="22"/>
      <c r="HE5" s="22"/>
      <c r="HF5" s="20" t="s">
        <v>38</v>
      </c>
      <c r="HG5" s="21">
        <f>IF(AND(C44="Ma",C45="L"),Info!Q4,0)</f>
        <v>0</v>
      </c>
      <c r="HH5" s="21">
        <f>IF(AND(D44="Ma",D45="L"),Info!R4,0)</f>
        <v>128.92000000000002</v>
      </c>
      <c r="HI5" s="21">
        <f>IF(AND(E44="Ma",E45="L"),Info!S4,0)</f>
        <v>0</v>
      </c>
      <c r="HJ5" s="21">
        <f>IF(AND(F44="Ma",F45="L"),Info!T4,0)</f>
        <v>0</v>
      </c>
      <c r="HK5" s="21">
        <f>IF(AND(G44="Ma",G45="L"),Info!U4,0)</f>
        <v>0</v>
      </c>
      <c r="HL5" s="21">
        <f>IF(AND(H44="Ma",H45="L"),Info!V4,0)</f>
        <v>0</v>
      </c>
      <c r="HM5" s="21">
        <f>IF(AND(I44="Ma",I45="L"),Info!W4,0)</f>
        <v>0</v>
      </c>
      <c r="HN5" s="21">
        <f>IF(AND(J44="Ma",J45="L"),Info!X4,0)</f>
        <v>0</v>
      </c>
      <c r="HO5" s="21">
        <f>IF(AND(K44="Ma",K45="L"),Info!Y4,0)</f>
        <v>0</v>
      </c>
      <c r="HP5" s="21">
        <f>IF(AND(L44="Ma",L45="L"),Info!Z4,0)</f>
        <v>0</v>
      </c>
      <c r="HQ5" s="21">
        <f>IF(AND(M44="Ma",M45="L"),Info!AA4,0)</f>
        <v>0</v>
      </c>
      <c r="HR5" s="21">
        <f>IF(AND(N44="Ma",N45="L"),Info!AB4,0)</f>
        <v>0</v>
      </c>
      <c r="HS5" s="21">
        <f>IF(AND(O44="Ma",O45="L"),Info!AC4,0)</f>
        <v>0</v>
      </c>
      <c r="HT5" s="21">
        <f>IF(AND(P44="Ma",P45="L"),Info!AD4,0)</f>
        <v>0</v>
      </c>
      <c r="HU5" s="21">
        <f>IF(AND(Q44="Ma",Q45="L"),Info!AE4,0)</f>
        <v>0</v>
      </c>
      <c r="HV5" s="21">
        <f>IF(AND(R44="Ma",R45="L"),Info!AF4,0)</f>
        <v>0</v>
      </c>
      <c r="HW5" s="21">
        <f>IF(AND(S44="Ma",S45="L"),Info!AG4,0)</f>
        <v>0</v>
      </c>
      <c r="HX5" s="21">
        <f>IF(AND(T44="Ma",T45="L"),Info!AH4,0)</f>
        <v>0</v>
      </c>
      <c r="HY5" s="21">
        <f>IF(AND(U44="Ma",U45="L"),Info!AI4,0)</f>
        <v>0</v>
      </c>
      <c r="HZ5" s="21">
        <f>IF(AND(V44="Ma",V45="L"),Info!AJ4,0)</f>
        <v>0</v>
      </c>
      <c r="IA5" s="21">
        <f>IF(AND(W44="Ma",W45="L"),Info!AK4,0)</f>
        <v>0</v>
      </c>
      <c r="IB5" s="21">
        <f>IF(AND(X44="Ma",X45="L"),Info!AL4,0)</f>
        <v>0</v>
      </c>
      <c r="IC5" s="21">
        <f>IF(AND(Y44="Ma",Y45="L"),Info!AM4,0)</f>
        <v>0</v>
      </c>
      <c r="ID5" s="21">
        <f>IF(AND(Z44="Ma",Z45="L"),Info!AN4,0)</f>
        <v>0</v>
      </c>
      <c r="IE5" s="21">
        <f>IF(AND(AA44="Ma",AA45="L"),Info!AO4,0)</f>
        <v>0</v>
      </c>
      <c r="IF5" s="21">
        <f>IF(AND(AB44="Ma",AB45="L"),Info!AP4,0)</f>
        <v>0</v>
      </c>
      <c r="IG5" s="21">
        <f>IF(AND(AC44="Ma",AC45="L"),Info!AQ4,0)</f>
        <v>0</v>
      </c>
      <c r="IH5" s="21">
        <f>IF(AND(AD44="Ma",AD45="L"),Info!AR4,0)</f>
        <v>0</v>
      </c>
      <c r="II5" s="21">
        <f>IF(AND(AE44="Ma",AE45="L"),Info!AS4,0)</f>
        <v>0</v>
      </c>
      <c r="IJ5" s="21">
        <f>IF(AND(AF44="Ma",AF45="L"),Info!AT4,0)</f>
        <v>0</v>
      </c>
      <c r="IK5" s="21">
        <f>IF(AND(AG44="Ma",AG45="L"),Info!AU4,0)</f>
        <v>0</v>
      </c>
      <c r="IL5" s="21">
        <f t="shared" si="5"/>
        <v>128.92000000000002</v>
      </c>
      <c r="IM5" s="22"/>
      <c r="IN5" s="22"/>
      <c r="IO5" s="22"/>
      <c r="IP5" s="22"/>
      <c r="IQ5" s="22"/>
      <c r="IR5" s="22"/>
      <c r="IS5" s="22"/>
      <c r="IT5" s="17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</row>
    <row r="6" spans="2:318">
      <c r="AH6" s="24" t="s">
        <v>39</v>
      </c>
      <c r="AI6" s="21">
        <f>IF(AND(C4="Ma",C5="N"),Info!Q5,0)</f>
        <v>0</v>
      </c>
      <c r="AJ6" s="21">
        <f>IF(AND(D4="Ma",D5="N"),Info!R5,0)</f>
        <v>0</v>
      </c>
      <c r="AK6" s="21">
        <f>IF(AND(E4="Ma",E5="N"),Info!S5,0)</f>
        <v>0</v>
      </c>
      <c r="AL6" s="21">
        <f>IF(AND(F4="Ma",F5="N"),Info!T5,0)</f>
        <v>0</v>
      </c>
      <c r="AM6" s="21">
        <f>IF(AND(G4="Ma",G5="N"),Info!U5,0)</f>
        <v>0</v>
      </c>
      <c r="AN6" s="21">
        <f>IF(AND(H4="Ma",H5="N"),Info!V5,0)</f>
        <v>0</v>
      </c>
      <c r="AO6" s="21">
        <f>IF(AND(I4="Ma",I5="N"),Info!W5,0)</f>
        <v>0</v>
      </c>
      <c r="AP6" s="21">
        <f>IF(AND(J4="Ma",J5="N"),Info!X5,0)</f>
        <v>0</v>
      </c>
      <c r="AQ6" s="21">
        <f>IF(AND(K4="Ma",K5="N"),Info!Y5,0)</f>
        <v>0</v>
      </c>
      <c r="AR6" s="21">
        <f>IF(AND(L4="Ma",L5="N"),Info!Z5,0)</f>
        <v>0</v>
      </c>
      <c r="AS6" s="21">
        <f>IF(AND(M4="Ma",M5="N"),Info!AA5,0)</f>
        <v>0</v>
      </c>
      <c r="AT6" s="21">
        <f>IF(AND(N4="Ma",N5="N"),Info!AB5,0)</f>
        <v>0</v>
      </c>
      <c r="AU6" s="21">
        <f>IF(AND(O4="Ma",O5="N"),Info!AC5,0)</f>
        <v>0</v>
      </c>
      <c r="AV6" s="21">
        <f>IF(AND(P4="Ma",P5="N"),Info!AD5,0)</f>
        <v>0</v>
      </c>
      <c r="AW6" s="21">
        <f>IF(AND(Q4="Ma",Q5="N"),Info!AE5,0)</f>
        <v>0</v>
      </c>
      <c r="AX6" s="21">
        <f>IF(AND(R4="Ma",R5="N"),Info!AF5,0)</f>
        <v>0</v>
      </c>
      <c r="AY6" s="21">
        <f>IF(AND(S4="Ma",S5="N"),Info!AG5,0)</f>
        <v>0</v>
      </c>
      <c r="AZ6" s="21">
        <f>IF(AND(T4="Ma",T5="N"),Info!AH5,0)</f>
        <v>0</v>
      </c>
      <c r="BA6" s="21">
        <f>IF(AND(U4="Ma",U5="N"),Info!AI5,0)</f>
        <v>0</v>
      </c>
      <c r="BB6" s="21">
        <f>IF(AND(V4="Ma",V5="N"),Info!AJ5,0)</f>
        <v>0</v>
      </c>
      <c r="BC6" s="21">
        <f>IF(AND(W4="Ma",W5="N"),Info!AK5,0)</f>
        <v>0</v>
      </c>
      <c r="BD6" s="21">
        <f>IF(AND(X4="Ma",X5="N"),Info!AL5,0)</f>
        <v>0</v>
      </c>
      <c r="BE6" s="21">
        <f>IF(AND(Y4="Ma",Y5="N"),Info!AM5,0)</f>
        <v>0</v>
      </c>
      <c r="BF6" s="21">
        <f>IF(AND(Z4="Ma",Z5="N"),Info!AN5,0)</f>
        <v>0</v>
      </c>
      <c r="BG6" s="21">
        <f>IF(AND(AA4="Ma",AA5="N"),Info!AO5,0)</f>
        <v>0</v>
      </c>
      <c r="BH6" s="21">
        <f>IF(AND(AB4="Ma",AB5="N"),Info!AP5,0)</f>
        <v>0</v>
      </c>
      <c r="BI6" s="21">
        <f>IF(AND(AC4="Ma",AC5="N"),Info!AQ5,0)</f>
        <v>0</v>
      </c>
      <c r="BJ6" s="21">
        <f>IF(AND(AD4="Ma",AD5="N"),Info!AR5,0)</f>
        <v>0</v>
      </c>
      <c r="BK6" s="21">
        <f>IF(AND(AE4="Ma",AE5="N"),Info!AS5,0)</f>
        <v>0</v>
      </c>
      <c r="BL6" s="21">
        <f>IF(AND(AF4="Ma",AF5="N"),Info!AT5,0)</f>
        <v>0</v>
      </c>
      <c r="BM6" s="21">
        <f>IF(AND(AG4="Ma",AG5="N"),Info!AU5,0)</f>
        <v>0</v>
      </c>
      <c r="BN6" s="21">
        <f t="shared" si="0"/>
        <v>0</v>
      </c>
      <c r="BO6" s="22"/>
      <c r="BP6" s="22"/>
      <c r="BQ6" s="22"/>
      <c r="BR6" s="24" t="s">
        <v>39</v>
      </c>
      <c r="BS6" s="21">
        <f>IF(AND(C12="Ma",C13="N"),Info!Q5,0)</f>
        <v>0</v>
      </c>
      <c r="BT6" s="21">
        <f>IF(AND(D12="Ma",D13="N"),Info!R5,0)</f>
        <v>0</v>
      </c>
      <c r="BU6" s="21">
        <f>IF(AND(E12="Ma",E13="N"),Info!S5,0)</f>
        <v>0</v>
      </c>
      <c r="BV6" s="21">
        <f>IF(AND(F12="Ma",F13="N"),Info!T5,0)</f>
        <v>0</v>
      </c>
      <c r="BW6" s="21">
        <f>IF(AND(G12="Ma",G13="N"),Info!U5,0)</f>
        <v>0</v>
      </c>
      <c r="BX6" s="21">
        <f>IF(AND(H12="Ma",H13="N"),Info!V5,0)</f>
        <v>0</v>
      </c>
      <c r="BY6" s="21">
        <f>IF(AND(I12="Ma",I13="N"),Info!W5,0)</f>
        <v>0</v>
      </c>
      <c r="BZ6" s="21">
        <f>IF(AND(J12="Ma",J13="N"),Info!X5,0)</f>
        <v>0</v>
      </c>
      <c r="CA6" s="21">
        <f>IF(AND(K12="Ma",K13="N"),Info!Y5,0)</f>
        <v>159.392</v>
      </c>
      <c r="CB6" s="21">
        <f>IF(AND(L12="Ma",L13="N"),Info!Z5,0)</f>
        <v>0</v>
      </c>
      <c r="CC6" s="21">
        <f>IF(AND(M12="Ma",M13="N"),Info!AA5,0)</f>
        <v>0</v>
      </c>
      <c r="CD6" s="21">
        <f>IF(AND(N12="Ma",N13="N"),Info!AB5,0)</f>
        <v>0</v>
      </c>
      <c r="CE6" s="21">
        <f>IF(AND(O12="Ma",O13="N"),Info!AC5,0)</f>
        <v>0</v>
      </c>
      <c r="CF6" s="21">
        <f>IF(AND(P12="Ma",P13="N"),Info!AD5,0)</f>
        <v>0</v>
      </c>
      <c r="CG6" s="21">
        <f>IF(AND(Q12="Ma",Q13="N"),Info!AE5,0)</f>
        <v>0</v>
      </c>
      <c r="CH6" s="21">
        <f>IF(AND(R12="Ma",R13="N"),Info!AF5,0)</f>
        <v>0</v>
      </c>
      <c r="CI6" s="21">
        <f>IF(AND(S12="Ma",S13="N"),Info!AG5,0)</f>
        <v>0</v>
      </c>
      <c r="CJ6" s="21">
        <f>IF(AND(T12="Ma",T13="N"),Info!AH5,0)</f>
        <v>0</v>
      </c>
      <c r="CK6" s="21">
        <f>IF(AND(U12="Ma",U13="N"),Info!AI5,0)</f>
        <v>0</v>
      </c>
      <c r="CL6" s="21">
        <f>IF(AND(V12="Ma",V13="N"),Info!AJ5,0)</f>
        <v>0</v>
      </c>
      <c r="CM6" s="21">
        <f>IF(AND(W12="Ma",W13="N"),Info!AK5,0)</f>
        <v>0</v>
      </c>
      <c r="CN6" s="21">
        <f>IF(AND(X12="Ma",X13="N"),Info!AL5,0)</f>
        <v>0</v>
      </c>
      <c r="CO6" s="21">
        <f>IF(AND(Y12="Ma",Y13="N"),Info!AM5,0)</f>
        <v>0</v>
      </c>
      <c r="CP6" s="21">
        <f>IF(AND(Z12="Ma",Z13="N"),Info!AN5,0)</f>
        <v>0</v>
      </c>
      <c r="CQ6" s="21">
        <f>IF(AND(AA12="Ma",AA13="N"),Info!AO5,0)</f>
        <v>0</v>
      </c>
      <c r="CR6" s="21">
        <f>IF(AND(AB12="Ma",AB13="N"),Info!AP5,0)</f>
        <v>0</v>
      </c>
      <c r="CS6" s="21">
        <f>IF(AND(AC12="Ma",AC13="N"),Info!AQ5,0)</f>
        <v>0</v>
      </c>
      <c r="CT6" s="21">
        <f>IF(AND(AD12="Ma",AD13="N"),Info!AR5,0)</f>
        <v>0</v>
      </c>
      <c r="CU6" s="21">
        <f>IF(AND(AE12="Ma",AE13="N"),Info!AS5,0)</f>
        <v>0</v>
      </c>
      <c r="CV6" s="21">
        <f>IF(AND(AF12="Ma",AF13="N"),Info!AT5,0)</f>
        <v>0</v>
      </c>
      <c r="CW6" s="21">
        <f>IF(AND(AG12="Ma",AG13="N"),Info!AU5,0)</f>
        <v>0</v>
      </c>
      <c r="CX6" s="21">
        <f t="shared" si="1"/>
        <v>159.392</v>
      </c>
      <c r="CY6" s="22"/>
      <c r="CZ6" s="22"/>
      <c r="DA6" s="22"/>
      <c r="DB6" s="24" t="s">
        <v>39</v>
      </c>
      <c r="DC6" s="21">
        <f>IF(AND(C20="Ma",C21="N"),Info!Q5,0)</f>
        <v>0</v>
      </c>
      <c r="DD6" s="21">
        <f>IF(AND(D20="Ma",D21="N"),Info!R5,0)</f>
        <v>0</v>
      </c>
      <c r="DE6" s="21">
        <f>IF(AND(E20="Ma",E21="N"),Info!S5,0)</f>
        <v>0</v>
      </c>
      <c r="DF6" s="21">
        <f>IF(AND(F20="Ma",F21="N"),Info!T5,0)</f>
        <v>0</v>
      </c>
      <c r="DG6" s="21">
        <f>IF(AND(G20="Ma",G21="N"),Info!U5,0)</f>
        <v>0</v>
      </c>
      <c r="DH6" s="21">
        <f>IF(AND(H20="Ma",H21="N"),Info!V5,0)</f>
        <v>0</v>
      </c>
      <c r="DI6" s="21">
        <f>IF(AND(I20="Ma",I21="N"),Info!W5,0)</f>
        <v>0</v>
      </c>
      <c r="DJ6" s="21">
        <f>IF(AND(J20="Ma",J21="N"),Info!X5,0)</f>
        <v>0</v>
      </c>
      <c r="DK6" s="21">
        <f>IF(AND(K20="Ma",K21="N"),Info!Y5,0)</f>
        <v>0</v>
      </c>
      <c r="DL6" s="21">
        <f>IF(AND(L20="Ma",L21="N"),Info!Z5,0)</f>
        <v>0</v>
      </c>
      <c r="DM6" s="21">
        <f>IF(AND(M20="Ma",M21="N"),Info!AA5,0)</f>
        <v>0</v>
      </c>
      <c r="DN6" s="21">
        <f>IF(AND(N20="Ma",N21="N"),Info!AB5,0)</f>
        <v>0</v>
      </c>
      <c r="DO6" s="21">
        <f>IF(AND(O20="Ma",O21="N"),Info!AC5,0)</f>
        <v>0</v>
      </c>
      <c r="DP6" s="21">
        <f>IF(AND(P20="Ma",P21="N"),Info!AD5,0)</f>
        <v>0</v>
      </c>
      <c r="DQ6" s="21">
        <f>IF(AND(Q20="Ma",Q21="N"),Info!AE5,0)</f>
        <v>0</v>
      </c>
      <c r="DR6" s="21">
        <f>IF(AND(R20="Ma",R21="N"),Info!AF5,0)</f>
        <v>0</v>
      </c>
      <c r="DS6" s="21">
        <f>IF(AND(S20="Ma",S21="N"),Info!AG5,0)</f>
        <v>0</v>
      </c>
      <c r="DT6" s="21">
        <f>IF(AND(T20="Ma",T21="N"),Info!AH5,0)</f>
        <v>159.392</v>
      </c>
      <c r="DU6" s="21">
        <f>IF(AND(U20="Ma",U21="N"),Info!AI5,0)</f>
        <v>0</v>
      </c>
      <c r="DV6" s="21">
        <f>IF(AND(V20="Ma",V21="N"),Info!AJ5,0)</f>
        <v>0</v>
      </c>
      <c r="DW6" s="21">
        <f>IF(AND(W20="Ma",W21="N"),Info!AK5,0)</f>
        <v>0</v>
      </c>
      <c r="DX6" s="21">
        <f>IF(AND(X20="Ma",X21="N"),Info!AL5,0)</f>
        <v>0</v>
      </c>
      <c r="DY6" s="21">
        <f>IF(AND(Y20="Ma",Y21="N"),Info!AM5,0)</f>
        <v>0</v>
      </c>
      <c r="DZ6" s="21">
        <f>IF(AND(Z20="Ma",Z21="N"),Info!AN5,0)</f>
        <v>0</v>
      </c>
      <c r="EA6" s="21">
        <f>IF(AND(AA20="Ma",AA21="N"),Info!AO5,0)</f>
        <v>0</v>
      </c>
      <c r="EB6" s="21">
        <f>IF(AND(AB20="Ma",AB21="N"),Info!AP5,0)</f>
        <v>0</v>
      </c>
      <c r="EC6" s="21">
        <f>IF(AND(AC20="Ma",AC21="N"),Info!AQ5,0)</f>
        <v>0</v>
      </c>
      <c r="ED6" s="21">
        <f>IF(AND(AD20="Ma",AD21="N"),Info!AR5,0)</f>
        <v>0</v>
      </c>
      <c r="EE6" s="21">
        <f>IF(AND(AE20="Ma",AE21="N"),Info!AS5,0)</f>
        <v>0</v>
      </c>
      <c r="EF6" s="21">
        <f>IF(AND(AF20="Ma",AF21="N"),Info!AT5,0)</f>
        <v>0</v>
      </c>
      <c r="EG6" s="21">
        <f>IF(AND(AG20="Ma",AG21="N"),Info!AU5,0)</f>
        <v>0</v>
      </c>
      <c r="EH6" s="21">
        <f t="shared" si="2"/>
        <v>159.392</v>
      </c>
      <c r="EI6" s="22"/>
      <c r="EJ6" s="22"/>
      <c r="EK6" s="22"/>
      <c r="EL6" s="24" t="s">
        <v>39</v>
      </c>
      <c r="EM6" s="21">
        <f>IF(AND(C28="Ma",C29="N"),Info!Q5,0)</f>
        <v>0</v>
      </c>
      <c r="EN6" s="21">
        <f>IF(AND(D28="Ma",D29="N"),Info!R5,0)</f>
        <v>0</v>
      </c>
      <c r="EO6" s="21">
        <f>IF(AND(E28="Ma",E29="N"),Info!S5,0)</f>
        <v>0</v>
      </c>
      <c r="EP6" s="21">
        <f>IF(AND(F28="Ma",F29="N"),Info!T5,0)</f>
        <v>0</v>
      </c>
      <c r="EQ6" s="21">
        <f>IF(AND(G28="Ma",G29="N"),Info!U5,0)</f>
        <v>0</v>
      </c>
      <c r="ER6" s="21">
        <f>IF(AND(H28="Ma",H29="N"),Info!V5,0)</f>
        <v>159.392</v>
      </c>
      <c r="ES6" s="21">
        <f>IF(AND(I28="Ma",I29="N"),Info!W5,0)</f>
        <v>0</v>
      </c>
      <c r="ET6" s="21">
        <f>IF(AND(J28="Ma",J29="N"),Info!X5,0)</f>
        <v>0</v>
      </c>
      <c r="EU6" s="21">
        <f>IF(AND(K28="Ma",K29="N"),Info!Y5,0)</f>
        <v>0</v>
      </c>
      <c r="EV6" s="21">
        <f>IF(AND(L28="Ma",L29="N"),Info!Z5,0)</f>
        <v>0</v>
      </c>
      <c r="EW6" s="21">
        <f>IF(AND(M28="Ma",M29="N"),Info!AA5,0)</f>
        <v>0</v>
      </c>
      <c r="EX6" s="21">
        <f>IF(AND(N28="Ma",N29="N"),Info!AB5,0)</f>
        <v>0</v>
      </c>
      <c r="EY6" s="21">
        <f>IF(AND(O28="Ma",O29="N"),Info!AC5,0)</f>
        <v>0</v>
      </c>
      <c r="EZ6" s="21">
        <f>IF(AND(P28="Ma",P29="N"),Info!AD5,0)</f>
        <v>0</v>
      </c>
      <c r="FA6" s="21">
        <f>IF(AND(Q28="Ma",Q29="N"),Info!AE5,0)</f>
        <v>0</v>
      </c>
      <c r="FB6" s="21">
        <f>IF(AND(R28="Ma",R29="N"),Info!AF5,0)</f>
        <v>0</v>
      </c>
      <c r="FC6" s="21">
        <f>IF(AND(S28="Ma",S29="N"),Info!AG5,0)</f>
        <v>0</v>
      </c>
      <c r="FD6" s="21">
        <f>IF(AND(T28="Ma",T29="N"),Info!AH5,0)</f>
        <v>0</v>
      </c>
      <c r="FE6" s="21">
        <f>IF(AND(U28="Ma",U29="N"),Info!AI5,0)</f>
        <v>0</v>
      </c>
      <c r="FF6" s="21">
        <f>IF(AND(V28="Ma",V29="N"),Info!AJ5,0)</f>
        <v>0</v>
      </c>
      <c r="FG6" s="21">
        <f>IF(AND(W28="Ma",W29="N"),Info!AK5,0)</f>
        <v>0</v>
      </c>
      <c r="FH6" s="21">
        <f>IF(AND(X28="Ma",X29="N"),Info!AL5,0)</f>
        <v>0</v>
      </c>
      <c r="FI6" s="21">
        <f>IF(AND(Y28="Ma",Y29="N"),Info!AM5,0)</f>
        <v>0</v>
      </c>
      <c r="FJ6" s="21">
        <f>IF(AND(Z28="Ma",Z29="N"),Info!AN5,0)</f>
        <v>0</v>
      </c>
      <c r="FK6" s="21">
        <f>IF(AND(AA28="Ma",AA29="N"),Info!AO5,0)</f>
        <v>0</v>
      </c>
      <c r="FL6" s="21">
        <f>IF(AND(AB28="Ma",AB29="N"),Info!AP5,0)</f>
        <v>0</v>
      </c>
      <c r="FM6" s="21">
        <f>IF(AND(AC28="Ma",AC29="N"),Info!AQ5,0)</f>
        <v>159.392</v>
      </c>
      <c r="FN6" s="21">
        <f>IF(AND(AD28="Ma",AD29="N"),Info!AR5,0)</f>
        <v>0</v>
      </c>
      <c r="FO6" s="21">
        <f>IF(AND(AE28="Ma",AE29="N"),Info!AS5,0)</f>
        <v>0</v>
      </c>
      <c r="FP6" s="21">
        <f>IF(AND(AF28="Ma",AF29="N"),Info!AT5,0)</f>
        <v>0</v>
      </c>
      <c r="FQ6" s="21">
        <f>IF(AND(AG28="Ma",AG29="N"),Info!AU5,0)</f>
        <v>0</v>
      </c>
      <c r="FR6" s="21">
        <f t="shared" si="3"/>
        <v>318.78399999999999</v>
      </c>
      <c r="FS6" s="22"/>
      <c r="FT6" s="22"/>
      <c r="FU6" s="22"/>
      <c r="FV6" s="24" t="s">
        <v>39</v>
      </c>
      <c r="FW6" s="21">
        <f>IF(AND(C36="Ma",C37="N"),Info!Q5,0)</f>
        <v>0</v>
      </c>
      <c r="FX6" s="21">
        <f>IF(AND(D36="Ma",D37="N"),Info!R5,0)</f>
        <v>0</v>
      </c>
      <c r="FY6" s="21">
        <f>IF(AND(E36="Ma",E37="N"),Info!S5,0)</f>
        <v>0</v>
      </c>
      <c r="FZ6" s="21">
        <f>IF(AND(F36="Ma",F37="N"),Info!T5,0)</f>
        <v>0</v>
      </c>
      <c r="GA6" s="21">
        <f>IF(AND(G36="Ma",G37="N"),Info!U5,0)</f>
        <v>0</v>
      </c>
      <c r="GB6" s="21">
        <f>IF(AND(H36="Ma",H37="N"),Info!V5,0)</f>
        <v>0</v>
      </c>
      <c r="GC6" s="21">
        <f>IF(AND(I36="Ma",I37="N"),Info!W5,0)</f>
        <v>0</v>
      </c>
      <c r="GD6" s="21">
        <f>IF(AND(J36="Ma",J37="N"),Info!X5,0)</f>
        <v>0</v>
      </c>
      <c r="GE6" s="21">
        <f>IF(AND(K36="Ma",K37="N"),Info!Y5,0)</f>
        <v>0</v>
      </c>
      <c r="GF6" s="21">
        <f>IF(AND(L36="Ma",L37="N"),Info!Z5,0)</f>
        <v>0</v>
      </c>
      <c r="GG6" s="21">
        <f>IF(AND(M36="Ma",M37="N"),Info!AA5,0)</f>
        <v>0</v>
      </c>
      <c r="GH6" s="21">
        <f>IF(AND(N36="Ma",N37="N"),Info!AB5,0)</f>
        <v>0</v>
      </c>
      <c r="GI6" s="21">
        <f>IF(AND(O36="Ma",O37="N"),Info!AC5,0)</f>
        <v>0</v>
      </c>
      <c r="GJ6" s="21">
        <f>IF(AND(P36="Ma",P37="N"),Info!AD5,0)</f>
        <v>159.392</v>
      </c>
      <c r="GK6" s="21">
        <f>IF(AND(Q36="Ma",Q37="N"),Info!AE5,0)</f>
        <v>0</v>
      </c>
      <c r="GL6" s="21">
        <f>IF(AND(R36="Ma",R37="N"),Info!AF5,0)</f>
        <v>0</v>
      </c>
      <c r="GM6" s="21">
        <f>IF(AND(S36="Ma",S37="N"),Info!AG5,0)</f>
        <v>0</v>
      </c>
      <c r="GN6" s="21">
        <f>IF(AND(T36="Ma",T37="N"),Info!AH5,0)</f>
        <v>0</v>
      </c>
      <c r="GO6" s="21">
        <f>IF(AND(U36="Ma",U37="N"),Info!AI5,0)</f>
        <v>0</v>
      </c>
      <c r="GP6" s="21">
        <f>IF(AND(V36="Ma",V37="N"),Info!AJ5,0)</f>
        <v>0</v>
      </c>
      <c r="GQ6" s="21">
        <f>IF(AND(W36="Ma",W37="N"),Info!AK5,0)</f>
        <v>0</v>
      </c>
      <c r="GR6" s="21">
        <f>IF(AND(X36="Ma",X37="N"),Info!AL5,0)</f>
        <v>0</v>
      </c>
      <c r="GS6" s="21">
        <f>IF(AND(Y36="Ma",Y37="N"),Info!AM5,0)</f>
        <v>0</v>
      </c>
      <c r="GT6" s="21">
        <f>IF(AND(Z36="Ma",Z37="N"),Info!AN5,0)</f>
        <v>0</v>
      </c>
      <c r="GU6" s="21">
        <f>IF(AND(AA36="Ma",AA37="N"),Info!AO5,0)</f>
        <v>0</v>
      </c>
      <c r="GV6" s="21">
        <f>IF(AND(AB36="Ma",AB37="N"),Info!AP5,0)</f>
        <v>0</v>
      </c>
      <c r="GW6" s="21">
        <f>IF(AND(AC36="Ma",AC37="N"),Info!AQ5,0)</f>
        <v>0</v>
      </c>
      <c r="GX6" s="21">
        <f>IF(AND(AD36="Ma",AD37="N"),Info!AR5,0)</f>
        <v>0</v>
      </c>
      <c r="GY6" s="21">
        <f>IF(AND(AE36="Ma",AE37="N"),Info!AS5,0)</f>
        <v>0</v>
      </c>
      <c r="GZ6" s="21">
        <f>IF(AND(AF36="Ma",AF37="N"),Info!AT5,0)</f>
        <v>0</v>
      </c>
      <c r="HA6" s="21">
        <f>IF(AND(AG36="Ma",AG37="N"),Info!AU5,0)</f>
        <v>0</v>
      </c>
      <c r="HB6" s="21">
        <f t="shared" si="4"/>
        <v>159.392</v>
      </c>
      <c r="HC6" s="22"/>
      <c r="HD6" s="22"/>
      <c r="HE6" s="22"/>
      <c r="HF6" s="24" t="s">
        <v>39</v>
      </c>
      <c r="HG6" s="21">
        <f>IF(AND(C44="Ma",C45="N"),Info!Q5,0)</f>
        <v>0</v>
      </c>
      <c r="HH6" s="21">
        <f>IF(AND(D44="Ma",D45="N"),Info!R5,0)</f>
        <v>0</v>
      </c>
      <c r="HI6" s="21">
        <f>IF(AND(E44="Ma",E45="N"),Info!S5,0)</f>
        <v>0</v>
      </c>
      <c r="HJ6" s="21">
        <f>IF(AND(F44="Ma",F45="N"),Info!T5,0)</f>
        <v>0</v>
      </c>
      <c r="HK6" s="21">
        <f>IF(AND(G44="Ma",G45="N"),Info!U5,0)</f>
        <v>0</v>
      </c>
      <c r="HL6" s="21">
        <f>IF(AND(H44="Ma",H45="N"),Info!V5,0)</f>
        <v>0</v>
      </c>
      <c r="HM6" s="21">
        <f>IF(AND(I44="Ma",I45="N"),Info!W5,0)</f>
        <v>0</v>
      </c>
      <c r="HN6" s="21">
        <f>IF(AND(J44="Ma",J45="N"),Info!X5,0)</f>
        <v>0</v>
      </c>
      <c r="HO6" s="21">
        <f>IF(AND(K44="Ma",K45="N"),Info!Y5,0)</f>
        <v>0</v>
      </c>
      <c r="HP6" s="21">
        <f>IF(AND(L44="Ma",L45="N"),Info!Z5,0)</f>
        <v>0</v>
      </c>
      <c r="HQ6" s="21">
        <f>IF(AND(M44="Ma",M45="N"),Info!AA5,0)</f>
        <v>0</v>
      </c>
      <c r="HR6" s="21">
        <f>IF(AND(N44="Ma",N45="N"),Info!AB5,0)</f>
        <v>0</v>
      </c>
      <c r="HS6" s="21">
        <f>IF(AND(O44="Ma",O45="N"),Info!AC5,0)</f>
        <v>0</v>
      </c>
      <c r="HT6" s="21">
        <f>IF(AND(P44="Ma",P45="N"),Info!AD5,0)</f>
        <v>0</v>
      </c>
      <c r="HU6" s="21">
        <f>IF(AND(Q44="Ma",Q45="N"),Info!AE5,0)</f>
        <v>0</v>
      </c>
      <c r="HV6" s="21">
        <f>IF(AND(R44="Ma",R45="N"),Info!AF5,0)</f>
        <v>0</v>
      </c>
      <c r="HW6" s="21">
        <f>IF(AND(S44="Ma",S45="N"),Info!AG5,0)</f>
        <v>0</v>
      </c>
      <c r="HX6" s="21">
        <f>IF(AND(T44="Ma",T45="N"),Info!AH5,0)</f>
        <v>0</v>
      </c>
      <c r="HY6" s="21">
        <f>IF(AND(U44="Ma",U45="N"),Info!AI5,0)</f>
        <v>0</v>
      </c>
      <c r="HZ6" s="21">
        <f>IF(AND(V44="Ma",V45="N"),Info!AJ5,0)</f>
        <v>0</v>
      </c>
      <c r="IA6" s="21">
        <f>IF(AND(W44="Ma",W45="N"),Info!AK5,0)</f>
        <v>0</v>
      </c>
      <c r="IB6" s="21">
        <f>IF(AND(X44="Ma",X45="N"),Info!AL5,0)</f>
        <v>0</v>
      </c>
      <c r="IC6" s="21">
        <f>IF(AND(Y44="Ma",Y45="N"),Info!AM5,0)</f>
        <v>159.392</v>
      </c>
      <c r="ID6" s="21">
        <f>IF(AND(Z44="Ma",Z45="N"),Info!AN5,0)</f>
        <v>0</v>
      </c>
      <c r="IE6" s="21">
        <f>IF(AND(AA44="Ma",AA45="N"),Info!AO5,0)</f>
        <v>0</v>
      </c>
      <c r="IF6" s="21">
        <f>IF(AND(AB44="Ma",AB45="N"),Info!AP5,0)</f>
        <v>0</v>
      </c>
      <c r="IG6" s="21">
        <f>IF(AND(AC44="Ma",AC45="N"),Info!AQ5,0)</f>
        <v>0</v>
      </c>
      <c r="IH6" s="21">
        <f>IF(AND(AD44="Ma",AD45="N"),Info!AR5,0)</f>
        <v>0</v>
      </c>
      <c r="II6" s="21">
        <f>IF(AND(AE44="Ma",AE45="N"),Info!AS5,0)</f>
        <v>0</v>
      </c>
      <c r="IJ6" s="21">
        <f>IF(AND(AF44="Ma",AF45="N"),Info!AT5,0)</f>
        <v>0</v>
      </c>
      <c r="IK6" s="21">
        <f>IF(AND(AG44="Ma",AG45="N"),Info!AU5,0)</f>
        <v>0</v>
      </c>
      <c r="IL6" s="21">
        <f t="shared" si="5"/>
        <v>159.392</v>
      </c>
      <c r="IM6" s="22"/>
      <c r="IN6" s="22"/>
      <c r="IO6" s="22"/>
      <c r="IP6" s="22"/>
      <c r="IQ6" s="22"/>
      <c r="IR6" s="22"/>
      <c r="IS6" s="22"/>
      <c r="IT6" s="17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</row>
    <row r="7" spans="2:318">
      <c r="B7" s="15" t="s">
        <v>6</v>
      </c>
      <c r="C7" s="15">
        <v>1</v>
      </c>
      <c r="D7" s="15">
        <v>2</v>
      </c>
      <c r="E7" s="15">
        <v>3</v>
      </c>
      <c r="F7" s="15">
        <v>4</v>
      </c>
      <c r="G7" s="15">
        <v>5</v>
      </c>
      <c r="H7" s="15">
        <v>6</v>
      </c>
      <c r="I7" s="15">
        <v>7</v>
      </c>
      <c r="J7" s="15">
        <v>8</v>
      </c>
      <c r="K7" s="15">
        <v>9</v>
      </c>
      <c r="L7" s="15">
        <v>10</v>
      </c>
      <c r="M7" s="15">
        <v>11</v>
      </c>
      <c r="N7" s="15">
        <v>12</v>
      </c>
      <c r="O7" s="15">
        <v>13</v>
      </c>
      <c r="P7" s="15">
        <v>14</v>
      </c>
      <c r="Q7" s="15">
        <v>15</v>
      </c>
      <c r="R7" s="15">
        <v>16</v>
      </c>
      <c r="S7" s="15">
        <v>17</v>
      </c>
      <c r="T7" s="15">
        <v>18</v>
      </c>
      <c r="U7" s="15">
        <v>19</v>
      </c>
      <c r="V7" s="15">
        <v>20</v>
      </c>
      <c r="W7" s="15">
        <v>21</v>
      </c>
      <c r="X7" s="15">
        <v>22</v>
      </c>
      <c r="Y7" s="15">
        <v>23</v>
      </c>
      <c r="Z7" s="15">
        <v>24</v>
      </c>
      <c r="AA7" s="15">
        <v>25</v>
      </c>
      <c r="AB7" s="15">
        <v>26</v>
      </c>
      <c r="AC7" s="15">
        <v>27</v>
      </c>
      <c r="AD7" s="15">
        <v>28</v>
      </c>
      <c r="AE7" s="15">
        <v>29</v>
      </c>
      <c r="AH7" s="24" t="s">
        <v>40</v>
      </c>
      <c r="AI7" s="21">
        <f>IF(AND(C4="Di",C5="V"),Info!Q3,0)</f>
        <v>0</v>
      </c>
      <c r="AJ7" s="21">
        <f>IF(AND(D4="Di",D5="V"),Info!R3,0)</f>
        <v>0</v>
      </c>
      <c r="AK7" s="21">
        <f>IF(AND(E4="Di",E5="V"),Info!S3,0)</f>
        <v>0</v>
      </c>
      <c r="AL7" s="21">
        <f>IF(AND(F4="Di",F5="V"),Info!T3,0)</f>
        <v>0</v>
      </c>
      <c r="AM7" s="21">
        <f>IF(AND(G4="Di",G5="V"),Info!U3,0)</f>
        <v>0</v>
      </c>
      <c r="AN7" s="21">
        <f>IF(AND(H4="Di",H5="V"),Info!V3,0)</f>
        <v>0</v>
      </c>
      <c r="AO7" s="21">
        <f>IF(AND(I4="Di",I5="V"),Info!W3,0)</f>
        <v>0</v>
      </c>
      <c r="AP7" s="21">
        <f>IF(AND(J4="Di",J5="V"),Info!X3,0)</f>
        <v>0</v>
      </c>
      <c r="AQ7" s="21">
        <f>IF(AND(K4="Di",K5="V"),Info!Y3,0)</f>
        <v>0</v>
      </c>
      <c r="AR7" s="21">
        <f>IF(AND(L4="Di",L5="V"),Info!Z3,0)</f>
        <v>0</v>
      </c>
      <c r="AS7" s="21">
        <f>IF(AND(M4="Di",M5="V"),Info!AA3,0)</f>
        <v>0</v>
      </c>
      <c r="AT7" s="21">
        <f>IF(AND(N4="Di",N5="V"),Info!AB3,0)</f>
        <v>0</v>
      </c>
      <c r="AU7" s="21">
        <f>IF(AND(O4="Di",O5="V"),Info!AC3,0)</f>
        <v>0</v>
      </c>
      <c r="AV7" s="21">
        <f>IF(AND(P4="Di",P5="V"),Info!AD3,0)</f>
        <v>128.92000000000002</v>
      </c>
      <c r="AW7" s="21">
        <f>IF(AND(Q4="Di",Q5="V"),Info!AE3,0)</f>
        <v>0</v>
      </c>
      <c r="AX7" s="21">
        <f>IF(AND(R4="Di",R5="V"),Info!AF3,0)</f>
        <v>0</v>
      </c>
      <c r="AY7" s="21">
        <f>IF(AND(S4="Di",S5="V"),Info!AG3,0)</f>
        <v>0</v>
      </c>
      <c r="AZ7" s="21">
        <f>IF(AND(T4="Di",T5="V"),Info!AH3,0)</f>
        <v>0</v>
      </c>
      <c r="BA7" s="21">
        <f>IF(AND(U4="Di",U5="V"),Info!AI3,0)</f>
        <v>0</v>
      </c>
      <c r="BB7" s="21">
        <f>IF(AND(V4="Di",V5="V"),Info!AJ3,0)</f>
        <v>0</v>
      </c>
      <c r="BC7" s="21">
        <f>IF(AND(W4="Di",W5="V"),Info!AK3,0)</f>
        <v>0</v>
      </c>
      <c r="BD7" s="21">
        <f>IF(AND(X4="Di",X5="V"),Info!AL3,0)</f>
        <v>0</v>
      </c>
      <c r="BE7" s="21">
        <f>IF(AND(Y4="Di",Y5="V"),Info!AM3,0)</f>
        <v>0</v>
      </c>
      <c r="BF7" s="21">
        <f>IF(AND(Z4="Di",Z5="V"),Info!AN3,0)</f>
        <v>0</v>
      </c>
      <c r="BG7" s="21">
        <f>IF(AND(AA4="Di",AA5="V"),Info!AO3,0)</f>
        <v>0</v>
      </c>
      <c r="BH7" s="21">
        <f>IF(AND(AB4="Di",AB5="V"),Info!AP3,0)</f>
        <v>0</v>
      </c>
      <c r="BI7" s="21">
        <f>IF(AND(AC4="Di",AC5="V"),Info!AQ3,0)</f>
        <v>0</v>
      </c>
      <c r="BJ7" s="21">
        <f>IF(AND(AD4="Di",AD5="V"),Info!AR3,0)</f>
        <v>0</v>
      </c>
      <c r="BK7" s="21">
        <f>IF(AND(AE4="Di",AE5="V"),Info!AS3,0)</f>
        <v>0</v>
      </c>
      <c r="BL7" s="21">
        <f>IF(AND(AF4="Di",AF5="V"),Info!AT3,0)</f>
        <v>0</v>
      </c>
      <c r="BM7" s="21">
        <f>IF(AND(AG4="Di",AG5="V"),Info!AU3,0)</f>
        <v>0</v>
      </c>
      <c r="BN7" s="21">
        <f t="shared" si="0"/>
        <v>128.92000000000002</v>
      </c>
      <c r="BO7" s="22"/>
      <c r="BP7" s="22"/>
      <c r="BQ7" s="22"/>
      <c r="BR7" s="24" t="s">
        <v>40</v>
      </c>
      <c r="BS7" s="21">
        <f>IF(AND(C12="Di",C13="V"),Info!Q3,0)</f>
        <v>0</v>
      </c>
      <c r="BT7" s="21">
        <f>IF(AND(D12="Di",D13="V"),Info!R3,0)</f>
        <v>0</v>
      </c>
      <c r="BU7" s="21">
        <f>IF(AND(E12="Di",E13="V"),Info!S3,0)</f>
        <v>0</v>
      </c>
      <c r="BV7" s="21">
        <f>IF(AND(F12="Di",F13="V"),Info!T3,0)</f>
        <v>0</v>
      </c>
      <c r="BW7" s="21">
        <f>IF(AND(G12="Di",G13="V"),Info!U3,0)</f>
        <v>0</v>
      </c>
      <c r="BX7" s="21">
        <f>IF(AND(H12="Di",H13="V"),Info!V3,0)</f>
        <v>0</v>
      </c>
      <c r="BY7" s="21">
        <f>IF(AND(I12="Di",I13="V"),Info!W3,0)</f>
        <v>0</v>
      </c>
      <c r="BZ7" s="21">
        <f>IF(AND(J12="Di",J13="V"),Info!X3,0)</f>
        <v>0</v>
      </c>
      <c r="CA7" s="21">
        <f>IF(AND(K12="Di",K13="V"),Info!Y3,0)</f>
        <v>0</v>
      </c>
      <c r="CB7" s="21">
        <f>IF(AND(L12="Di",L13="V"),Info!Z3,0)</f>
        <v>0</v>
      </c>
      <c r="CC7" s="21">
        <f>IF(AND(M12="Di",M13="V"),Info!AA3,0)</f>
        <v>0</v>
      </c>
      <c r="CD7" s="21">
        <f>IF(AND(N12="Di",N13="V"),Info!AB3,0)</f>
        <v>0</v>
      </c>
      <c r="CE7" s="21">
        <f>IF(AND(O12="Di",O13="V"),Info!AC3,0)</f>
        <v>0</v>
      </c>
      <c r="CF7" s="21">
        <f>IF(AND(P12="Di",P13="V"),Info!AD3,0)</f>
        <v>0</v>
      </c>
      <c r="CG7" s="21">
        <f>IF(AND(Q12="Di",Q13="V"),Info!AE3,0)</f>
        <v>0</v>
      </c>
      <c r="CH7" s="21">
        <f>IF(AND(R12="Di",R13="V"),Info!AF3,0)</f>
        <v>0</v>
      </c>
      <c r="CI7" s="21">
        <f>IF(AND(S12="Di",S13="V"),Info!AG3,0)</f>
        <v>0</v>
      </c>
      <c r="CJ7" s="21">
        <f>IF(AND(T12="Di",T13="V"),Info!AH3,0)</f>
        <v>0</v>
      </c>
      <c r="CK7" s="21">
        <f>IF(AND(U12="Di",U13="V"),Info!AI3,0)</f>
        <v>0</v>
      </c>
      <c r="CL7" s="21">
        <f>IF(AND(V12="Di",V13="V"),Info!AJ3,0)</f>
        <v>0</v>
      </c>
      <c r="CM7" s="21">
        <f>IF(AND(W12="Di",W13="V"),Info!AK3,0)</f>
        <v>0</v>
      </c>
      <c r="CN7" s="21">
        <f>IF(AND(X12="Di",X13="V"),Info!AL3,0)</f>
        <v>0</v>
      </c>
      <c r="CO7" s="21">
        <f>IF(AND(Y12="Di",Y13="V"),Info!AM3,0)</f>
        <v>0</v>
      </c>
      <c r="CP7" s="21">
        <f>IF(AND(Z12="Di",Z13="V"),Info!AN3,0)</f>
        <v>128.92000000000002</v>
      </c>
      <c r="CQ7" s="21">
        <f>IF(AND(AA12="Di",AA13="V"),Info!AO3,0)</f>
        <v>0</v>
      </c>
      <c r="CR7" s="21">
        <f>IF(AND(AB12="Di",AB13="V"),Info!AP3,0)</f>
        <v>0</v>
      </c>
      <c r="CS7" s="21">
        <f>IF(AND(AC12="Di",AC13="V"),Info!AQ3,0)</f>
        <v>0</v>
      </c>
      <c r="CT7" s="21">
        <f>IF(AND(AD12="Di",AD13="V"),Info!AR3,0)</f>
        <v>0</v>
      </c>
      <c r="CU7" s="21">
        <f>IF(AND(AE12="Di",AE13="V"),Info!AS3,0)</f>
        <v>0</v>
      </c>
      <c r="CV7" s="21">
        <f>IF(AND(AF12="Di",AF13="V"),Info!AT3,0)</f>
        <v>0</v>
      </c>
      <c r="CW7" s="21">
        <f>IF(AND(AG12="Di",AG13="V"),Info!AU3,0)</f>
        <v>0</v>
      </c>
      <c r="CX7" s="21">
        <f t="shared" si="1"/>
        <v>128.92000000000002</v>
      </c>
      <c r="CY7" s="22"/>
      <c r="CZ7" s="22"/>
      <c r="DA7" s="22"/>
      <c r="DB7" s="24" t="s">
        <v>40</v>
      </c>
      <c r="DC7" s="21">
        <f>IF(AND(C20="Di",C21="V"),Info!Q3,0)</f>
        <v>0</v>
      </c>
      <c r="DD7" s="21">
        <f>IF(AND(D20="Di",D21="V"),Info!R3,0)</f>
        <v>0</v>
      </c>
      <c r="DE7" s="21">
        <f>IF(AND(E20="Di",E21="V"),Info!S3,0)</f>
        <v>0</v>
      </c>
      <c r="DF7" s="21">
        <f>IF(AND(F20="Di",F21="V"),Info!T3,0)</f>
        <v>0</v>
      </c>
      <c r="DG7" s="21">
        <f>IF(AND(G20="Di",G21="V"),Info!U3,0)</f>
        <v>0</v>
      </c>
      <c r="DH7" s="21">
        <f>IF(AND(H20="Di",H21="V"),Info!V3,0)</f>
        <v>0</v>
      </c>
      <c r="DI7" s="21">
        <f>IF(AND(I20="Di",I21="V"),Info!W3,0)</f>
        <v>0</v>
      </c>
      <c r="DJ7" s="21">
        <f>IF(AND(J20="Di",J21="V"),Info!X3,0)</f>
        <v>0</v>
      </c>
      <c r="DK7" s="21">
        <f>IF(AND(K20="Di",K21="V"),Info!Y3,0)</f>
        <v>0</v>
      </c>
      <c r="DL7" s="21">
        <f>IF(AND(L20="Di",L21="V"),Info!Z3,0)</f>
        <v>0</v>
      </c>
      <c r="DM7" s="21">
        <f>IF(AND(M20="Di",M21="V"),Info!AA3,0)</f>
        <v>0</v>
      </c>
      <c r="DN7" s="21">
        <f>IF(AND(N20="Di",N21="V"),Info!AB3,0)</f>
        <v>0</v>
      </c>
      <c r="DO7" s="21">
        <f>IF(AND(O20="Di",O21="V"),Info!AC3,0)</f>
        <v>0</v>
      </c>
      <c r="DP7" s="21">
        <f>IF(AND(P20="Di",P21="V"),Info!AD3,0)</f>
        <v>0</v>
      </c>
      <c r="DQ7" s="21">
        <f>IF(AND(Q20="Di",Q21="V"),Info!AE3,0)</f>
        <v>0</v>
      </c>
      <c r="DR7" s="21">
        <f>IF(AND(R20="Di",R21="V"),Info!AF3,0)</f>
        <v>0</v>
      </c>
      <c r="DS7" s="21">
        <f>IF(AND(S20="Di",S21="V"),Info!AG3,0)</f>
        <v>0</v>
      </c>
      <c r="DT7" s="21">
        <f>IF(AND(T20="Di",T21="V"),Info!AH3,0)</f>
        <v>0</v>
      </c>
      <c r="DU7" s="21">
        <f>IF(AND(U20="Di",U21="V"),Info!AI3,0)</f>
        <v>0</v>
      </c>
      <c r="DV7" s="21">
        <f>IF(AND(V20="Di",V21="V"),Info!AJ3,0)</f>
        <v>0</v>
      </c>
      <c r="DW7" s="21">
        <f>IF(AND(W20="Di",W21="V"),Info!AK3,0)</f>
        <v>0</v>
      </c>
      <c r="DX7" s="21">
        <f>IF(AND(X20="Di",X21="V"),Info!AL3,0)</f>
        <v>0</v>
      </c>
      <c r="DY7" s="21">
        <f>IF(AND(Y20="Di",Y21="V"),Info!AM3,0)</f>
        <v>0</v>
      </c>
      <c r="DZ7" s="21">
        <f>IF(AND(Z20="Di",Z21="V"),Info!AN3,0)</f>
        <v>0</v>
      </c>
      <c r="EA7" s="21">
        <f>IF(AND(AA20="Di",AA21="V"),Info!AO3,0)</f>
        <v>0</v>
      </c>
      <c r="EB7" s="21">
        <f>IF(AND(AB20="Di",AB21="V"),Info!AP3,0)</f>
        <v>0</v>
      </c>
      <c r="EC7" s="21">
        <f>IF(AND(AC20="Di",AC21="V"),Info!AQ3,0)</f>
        <v>0</v>
      </c>
      <c r="ED7" s="21">
        <f>IF(AND(AD20="Di",AD21="V"),Info!AR3,0)</f>
        <v>0</v>
      </c>
      <c r="EE7" s="21">
        <f>IF(AND(AE20="Di",AE21="V"),Info!AS3,0)</f>
        <v>0</v>
      </c>
      <c r="EF7" s="21">
        <f>IF(AND(AF20="Di",AF21="V"),Info!AT3,0)</f>
        <v>0</v>
      </c>
      <c r="EG7" s="21">
        <f>IF(AND(AG20="Di",AG21="V"),Info!AU3,0)</f>
        <v>0</v>
      </c>
      <c r="EH7" s="21">
        <f t="shared" si="2"/>
        <v>0</v>
      </c>
      <c r="EI7" s="22"/>
      <c r="EJ7" s="22"/>
      <c r="EK7" s="22"/>
      <c r="EL7" s="24" t="s">
        <v>40</v>
      </c>
      <c r="EM7" s="21">
        <f>IF(AND(C28="Di",C29="V"),Info!Q3,0)</f>
        <v>0</v>
      </c>
      <c r="EN7" s="21">
        <f>IF(AND(D28="Di",D29="V"),Info!R3,0)</f>
        <v>0</v>
      </c>
      <c r="EO7" s="21">
        <f>IF(AND(E28="Di",E29="V"),Info!S3,0)</f>
        <v>0</v>
      </c>
      <c r="EP7" s="21">
        <f>IF(AND(F28="Di",F29="V"),Info!T3,0)</f>
        <v>0</v>
      </c>
      <c r="EQ7" s="21">
        <f>IF(AND(G28="Di",G29="V"),Info!U3,0)</f>
        <v>0</v>
      </c>
      <c r="ER7" s="21">
        <f>IF(AND(H28="Di",H29="V"),Info!V3,0)</f>
        <v>0</v>
      </c>
      <c r="ES7" s="21">
        <f>IF(AND(I28="Di",I29="V"),Info!W3,0)</f>
        <v>0</v>
      </c>
      <c r="ET7" s="21">
        <f>IF(AND(J28="Di",J29="V"),Info!X3,0)</f>
        <v>0</v>
      </c>
      <c r="EU7" s="21">
        <f>IF(AND(K28="Di",K29="V"),Info!Y3,0)</f>
        <v>0</v>
      </c>
      <c r="EV7" s="21">
        <f>IF(AND(L28="Di",L29="V"),Info!Z3,0)</f>
        <v>0</v>
      </c>
      <c r="EW7" s="21">
        <f>IF(AND(M28="Di",M29="V"),Info!AA3,0)</f>
        <v>0</v>
      </c>
      <c r="EX7" s="21">
        <f>IF(AND(N28="Di",N29="V"),Info!AB3,0)</f>
        <v>0</v>
      </c>
      <c r="EY7" s="21">
        <f>IF(AND(O28="Di",O29="V"),Info!AC3,0)</f>
        <v>0</v>
      </c>
      <c r="EZ7" s="21">
        <f>IF(AND(P28="Di",P29="V"),Info!AD3,0)</f>
        <v>0</v>
      </c>
      <c r="FA7" s="21">
        <f>IF(AND(Q28="Di",Q29="V"),Info!AE3,0)</f>
        <v>0</v>
      </c>
      <c r="FB7" s="21">
        <f>IF(AND(R28="Di",R29="V"),Info!AF3,0)</f>
        <v>0</v>
      </c>
      <c r="FC7" s="21">
        <f>IF(AND(S28="Di",S29="V"),Info!AG3,0)</f>
        <v>0</v>
      </c>
      <c r="FD7" s="21">
        <f>IF(AND(T28="Di",T29="V"),Info!AH3,0)</f>
        <v>0</v>
      </c>
      <c r="FE7" s="21">
        <f>IF(AND(U28="Di",U29="V"),Info!AI3,0)</f>
        <v>0</v>
      </c>
      <c r="FF7" s="21">
        <f>IF(AND(V28="Di",V29="V"),Info!AJ3,0)</f>
        <v>0</v>
      </c>
      <c r="FG7" s="21">
        <f>IF(AND(W28="Di",W29="V"),Info!AK3,0)</f>
        <v>0</v>
      </c>
      <c r="FH7" s="21">
        <f>IF(AND(X28="Di",X29="V"),Info!AL3,0)</f>
        <v>0</v>
      </c>
      <c r="FI7" s="21">
        <f>IF(AND(Y28="Di",Y29="V"),Info!AM3,0)</f>
        <v>0</v>
      </c>
      <c r="FJ7" s="21">
        <f>IF(AND(Z28="Di",Z29="V"),Info!AN3,0)</f>
        <v>0</v>
      </c>
      <c r="FK7" s="21">
        <f>IF(AND(AA28="Di",AA29="V"),Info!AO3,0)</f>
        <v>0</v>
      </c>
      <c r="FL7" s="21">
        <f>IF(AND(AB28="Di",AB29="V"),Info!AP3,0)</f>
        <v>0</v>
      </c>
      <c r="FM7" s="21">
        <f>IF(AND(AC28="Di",AC29="V"),Info!AQ3,0)</f>
        <v>0</v>
      </c>
      <c r="FN7" s="21">
        <f>IF(AND(AD28="Di",AD29="V"),Info!AR3,0)</f>
        <v>0</v>
      </c>
      <c r="FO7" s="21">
        <f>IF(AND(AE28="Di",AE29="V"),Info!AS3,0)</f>
        <v>0</v>
      </c>
      <c r="FP7" s="21">
        <f>IF(AND(AF28="Di",AF29="V"),Info!AT3,0)</f>
        <v>0</v>
      </c>
      <c r="FQ7" s="21">
        <f>IF(AND(AG28="Di",AG29="V"),Info!AU3,0)</f>
        <v>0</v>
      </c>
      <c r="FR7" s="21">
        <f t="shared" si="3"/>
        <v>0</v>
      </c>
      <c r="FS7" s="22"/>
      <c r="FT7" s="22"/>
      <c r="FU7" s="22"/>
      <c r="FV7" s="24" t="s">
        <v>40</v>
      </c>
      <c r="FW7" s="21">
        <f>IF(AND(C36="Di",C37="V"),Info!Q3,0)</f>
        <v>128.92000000000002</v>
      </c>
      <c r="FX7" s="21">
        <f>IF(AND(D36="Di",D37="V"),Info!R3,0)</f>
        <v>0</v>
      </c>
      <c r="FY7" s="21">
        <f>IF(AND(E36="Di",E37="V"),Info!S3,0)</f>
        <v>0</v>
      </c>
      <c r="FZ7" s="21">
        <f>IF(AND(F36="Di",F37="V"),Info!T3,0)</f>
        <v>0</v>
      </c>
      <c r="GA7" s="21">
        <f>IF(AND(G36="Di",G37="V"),Info!U3,0)</f>
        <v>0</v>
      </c>
      <c r="GB7" s="21">
        <f>IF(AND(H36="Di",H37="V"),Info!V3,0)</f>
        <v>0</v>
      </c>
      <c r="GC7" s="21">
        <f>IF(AND(I36="Di",I37="V"),Info!W3,0)</f>
        <v>0</v>
      </c>
      <c r="GD7" s="21">
        <f>IF(AND(J36="Di",J37="V"),Info!X3,0)</f>
        <v>0</v>
      </c>
      <c r="GE7" s="21">
        <f>IF(AND(K36="Di",K37="V"),Info!Y3,0)</f>
        <v>0</v>
      </c>
      <c r="GF7" s="21">
        <f>IF(AND(L36="Di",L37="V"),Info!Z3,0)</f>
        <v>0</v>
      </c>
      <c r="GG7" s="21">
        <f>IF(AND(M36="Di",M37="V"),Info!AA3,0)</f>
        <v>0</v>
      </c>
      <c r="GH7" s="21">
        <f>IF(AND(N36="Di",N37="V"),Info!AB3,0)</f>
        <v>0</v>
      </c>
      <c r="GI7" s="21">
        <f>IF(AND(O36="Di",O37="V"),Info!AC3,0)</f>
        <v>0</v>
      </c>
      <c r="GJ7" s="21">
        <f>IF(AND(P36="Di",P37="V"),Info!AD3,0)</f>
        <v>0</v>
      </c>
      <c r="GK7" s="21">
        <f>IF(AND(Q36="Di",Q37="V"),Info!AE3,0)</f>
        <v>0</v>
      </c>
      <c r="GL7" s="21">
        <f>IF(AND(R36="Di",R37="V"),Info!AF3,0)</f>
        <v>0</v>
      </c>
      <c r="GM7" s="21">
        <f>IF(AND(S36="Di",S37="V"),Info!AG3,0)</f>
        <v>0</v>
      </c>
      <c r="GN7" s="21">
        <f>IF(AND(T36="Di",T37="V"),Info!AH3,0)</f>
        <v>0</v>
      </c>
      <c r="GO7" s="21">
        <f>IF(AND(U36="Di",U37="V"),Info!AI3,0)</f>
        <v>0</v>
      </c>
      <c r="GP7" s="21">
        <f>IF(AND(V36="Di",V37="V"),Info!AJ3,0)</f>
        <v>0</v>
      </c>
      <c r="GQ7" s="21">
        <f>IF(AND(W36="Di",W37="V"),Info!AK3,0)</f>
        <v>0</v>
      </c>
      <c r="GR7" s="21">
        <f>IF(AND(X36="Di",X37="V"),Info!AL3,0)</f>
        <v>0</v>
      </c>
      <c r="GS7" s="21">
        <f>IF(AND(Y36="Di",Y37="V"),Info!AM3,0)</f>
        <v>0</v>
      </c>
      <c r="GT7" s="21">
        <f>IF(AND(Z36="Di",Z37="V"),Info!AN3,0)</f>
        <v>0</v>
      </c>
      <c r="GU7" s="21">
        <f>IF(AND(AA36="Di",AA37="V"),Info!AO3,0)</f>
        <v>0</v>
      </c>
      <c r="GV7" s="21">
        <f>IF(AND(AB36="Di",AB37="V"),Info!AP3,0)</f>
        <v>0</v>
      </c>
      <c r="GW7" s="21">
        <f>IF(AND(AC36="Di",AC37="V"),Info!AQ3,0)</f>
        <v>0</v>
      </c>
      <c r="GX7" s="21">
        <f>IF(AND(AD36="Di",AD37="V"),Info!AR3,0)</f>
        <v>0</v>
      </c>
      <c r="GY7" s="21">
        <f>IF(AND(AE36="Di",AE37="V"),Info!AS3,0)</f>
        <v>0</v>
      </c>
      <c r="GZ7" s="21">
        <f>IF(AND(AF36="Di",AF37="V"),Info!AT3,0)</f>
        <v>0</v>
      </c>
      <c r="HA7" s="21">
        <f>IF(AND(AG36="Di",AG37="V"),Info!AU3,0)</f>
        <v>0</v>
      </c>
      <c r="HB7" s="21">
        <f t="shared" si="4"/>
        <v>128.92000000000002</v>
      </c>
      <c r="HC7" s="22"/>
      <c r="HD7" s="22"/>
      <c r="HE7" s="22"/>
      <c r="HF7" s="24" t="s">
        <v>40</v>
      </c>
      <c r="HG7" s="21">
        <f>IF(AND(C44="Di",C45="V"),Info!Q3,0)</f>
        <v>0</v>
      </c>
      <c r="HH7" s="21">
        <f>IF(AND(D44="Di",D45="V"),Info!R3,0)</f>
        <v>0</v>
      </c>
      <c r="HI7" s="21">
        <f>IF(AND(E44="Di",E45="V"),Info!S3,0)</f>
        <v>0</v>
      </c>
      <c r="HJ7" s="21">
        <f>IF(AND(F44="Di",F45="V"),Info!T3,0)</f>
        <v>0</v>
      </c>
      <c r="HK7" s="21">
        <f>IF(AND(G44="Di",G45="V"),Info!U3,0)</f>
        <v>0</v>
      </c>
      <c r="HL7" s="21">
        <f>IF(AND(H44="Di",H45="V"),Info!V3,0)</f>
        <v>0</v>
      </c>
      <c r="HM7" s="21">
        <f>IF(AND(I44="Di",I45="V"),Info!W3,0)</f>
        <v>0</v>
      </c>
      <c r="HN7" s="21">
        <f>IF(AND(J44="Di",J45="V"),Info!X3,0)</f>
        <v>0</v>
      </c>
      <c r="HO7" s="21">
        <f>IF(AND(K44="Di",K45="V"),Info!Y3,0)</f>
        <v>0</v>
      </c>
      <c r="HP7" s="21">
        <f>IF(AND(L44="Di",L45="V"),Info!Z3,0)</f>
        <v>128.92000000000002</v>
      </c>
      <c r="HQ7" s="21">
        <f>IF(AND(M44="Di",M45="V"),Info!AA3,0)</f>
        <v>0</v>
      </c>
      <c r="HR7" s="21">
        <f>IF(AND(N44="Di",N45="V"),Info!AB3,0)</f>
        <v>0</v>
      </c>
      <c r="HS7" s="21">
        <f>IF(AND(O44="Di",O45="V"),Info!AC3,0)</f>
        <v>0</v>
      </c>
      <c r="HT7" s="21">
        <f>IF(AND(P44="Di",P45="V"),Info!AD3,0)</f>
        <v>0</v>
      </c>
      <c r="HU7" s="21">
        <f>IF(AND(Q44="Di",Q45="V"),Info!AE3,0)</f>
        <v>0</v>
      </c>
      <c r="HV7" s="21">
        <f>IF(AND(R44="Di",R45="V"),Info!AF3,0)</f>
        <v>0</v>
      </c>
      <c r="HW7" s="21">
        <f>IF(AND(S44="Di",S45="V"),Info!AG3,0)</f>
        <v>0</v>
      </c>
      <c r="HX7" s="21">
        <f>IF(AND(T44="Di",T45="V"),Info!AH3,0)</f>
        <v>0</v>
      </c>
      <c r="HY7" s="21">
        <f>IF(AND(U44="Di",U45="V"),Info!AI3,0)</f>
        <v>0</v>
      </c>
      <c r="HZ7" s="21">
        <f>IF(AND(V44="Di",V45="V"),Info!AJ3,0)</f>
        <v>0</v>
      </c>
      <c r="IA7" s="21">
        <f>IF(AND(W44="Di",W45="V"),Info!AK3,0)</f>
        <v>0</v>
      </c>
      <c r="IB7" s="21">
        <f>IF(AND(X44="Di",X45="V"),Info!AL3,0)</f>
        <v>0</v>
      </c>
      <c r="IC7" s="21">
        <f>IF(AND(Y44="Di",Y45="V"),Info!AM3,0)</f>
        <v>0</v>
      </c>
      <c r="ID7" s="21">
        <f>IF(AND(Z44="Di",Z45="V"),Info!AN3,0)</f>
        <v>0</v>
      </c>
      <c r="IE7" s="21">
        <f>IF(AND(AA44="Di",AA45="V"),Info!AO3,0)</f>
        <v>0</v>
      </c>
      <c r="IF7" s="21">
        <f>IF(AND(AB44="Di",AB45="V"),Info!AP3,0)</f>
        <v>0</v>
      </c>
      <c r="IG7" s="21">
        <f>IF(AND(AC44="Di",AC45="V"),Info!AQ3,0)</f>
        <v>0</v>
      </c>
      <c r="IH7" s="21">
        <f>IF(AND(AD44="Di",AD45="V"),Info!AR3,0)</f>
        <v>0</v>
      </c>
      <c r="II7" s="21">
        <f>IF(AND(AE44="Di",AE45="V"),Info!AS3,0)</f>
        <v>0</v>
      </c>
      <c r="IJ7" s="21">
        <f>IF(AND(AF44="Di",AF45="V"),Info!AT3,0)</f>
        <v>0</v>
      </c>
      <c r="IK7" s="21">
        <f>IF(AND(AG44="Di",AG45="V"),Info!AU3,0)</f>
        <v>0</v>
      </c>
      <c r="IL7" s="21">
        <f t="shared" si="5"/>
        <v>128.92000000000002</v>
      </c>
      <c r="IM7" s="22"/>
      <c r="IN7" s="22"/>
      <c r="IO7" s="22"/>
      <c r="IP7" s="22"/>
      <c r="IQ7" s="22"/>
      <c r="IR7" s="22"/>
      <c r="IS7" s="22"/>
      <c r="IT7" s="17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</row>
    <row r="8" spans="2:318">
      <c r="C8" s="18" t="s">
        <v>30</v>
      </c>
      <c r="D8" s="18" t="s">
        <v>31</v>
      </c>
      <c r="E8" s="18" t="s">
        <v>32</v>
      </c>
      <c r="F8" s="18" t="s">
        <v>33</v>
      </c>
      <c r="G8" s="18" t="s">
        <v>27</v>
      </c>
      <c r="H8" s="18" t="s">
        <v>28</v>
      </c>
      <c r="I8" s="18" t="s">
        <v>29</v>
      </c>
      <c r="J8" s="18" t="s">
        <v>30</v>
      </c>
      <c r="K8" s="18" t="s">
        <v>31</v>
      </c>
      <c r="L8" s="18" t="s">
        <v>32</v>
      </c>
      <c r="M8" s="18" t="s">
        <v>33</v>
      </c>
      <c r="N8" s="18" t="s">
        <v>27</v>
      </c>
      <c r="O8" s="18" t="s">
        <v>28</v>
      </c>
      <c r="P8" s="18" t="s">
        <v>29</v>
      </c>
      <c r="Q8" s="18" t="s">
        <v>30</v>
      </c>
      <c r="R8" s="18" t="s">
        <v>31</v>
      </c>
      <c r="S8" s="18" t="s">
        <v>32</v>
      </c>
      <c r="T8" s="18" t="s">
        <v>33</v>
      </c>
      <c r="U8" s="18" t="s">
        <v>27</v>
      </c>
      <c r="V8" s="18" t="s">
        <v>28</v>
      </c>
      <c r="W8" s="18" t="s">
        <v>29</v>
      </c>
      <c r="X8" s="18" t="s">
        <v>30</v>
      </c>
      <c r="Y8" s="18" t="s">
        <v>31</v>
      </c>
      <c r="Z8" s="18" t="s">
        <v>32</v>
      </c>
      <c r="AA8" s="18" t="s">
        <v>33</v>
      </c>
      <c r="AB8" s="18" t="s">
        <v>27</v>
      </c>
      <c r="AC8" s="18" t="s">
        <v>28</v>
      </c>
      <c r="AD8" s="18" t="s">
        <v>29</v>
      </c>
      <c r="AE8" s="18" t="s">
        <v>30</v>
      </c>
      <c r="AH8" s="20" t="s">
        <v>41</v>
      </c>
      <c r="AI8" s="21">
        <f>IF(AND(C4="Di",C5="L"),Info!Q4,0)</f>
        <v>0</v>
      </c>
      <c r="AJ8" s="21">
        <f>IF(AND(D4="Di",D5="L"),Info!R4,0)</f>
        <v>0</v>
      </c>
      <c r="AK8" s="21">
        <f>IF(AND(E4="Di",E5="L"),Info!S4,0)</f>
        <v>0</v>
      </c>
      <c r="AL8" s="21">
        <f>IF(AND(F4="Di",F5="L"),Info!T4,0)</f>
        <v>0</v>
      </c>
      <c r="AM8" s="21">
        <f>IF(AND(G4="Di",G5="L"),Info!U4,0)</f>
        <v>0</v>
      </c>
      <c r="AN8" s="21">
        <f>IF(AND(H4="Di",H5="L"),Info!V4,0)</f>
        <v>0</v>
      </c>
      <c r="AO8" s="21">
        <f>IF(AND(I4="Di",I5="L"),Info!W4,0)</f>
        <v>128.92000000000002</v>
      </c>
      <c r="AP8" s="21">
        <f>IF(AND(J4="Di",J5="L"),Info!X4,0)</f>
        <v>0</v>
      </c>
      <c r="AQ8" s="21">
        <f>IF(AND(K4="Di",K5="L"),Info!Y4,0)</f>
        <v>0</v>
      </c>
      <c r="AR8" s="21">
        <f>IF(AND(L4="Di",L5="L"),Info!Z4,0)</f>
        <v>0</v>
      </c>
      <c r="AS8" s="21">
        <f>IF(AND(M4="Di",M5="L"),Info!AA4,0)</f>
        <v>0</v>
      </c>
      <c r="AT8" s="21">
        <f>IF(AND(N4="Di",N5="L"),Info!AB4,0)</f>
        <v>0</v>
      </c>
      <c r="AU8" s="21">
        <f>IF(AND(O4="Di",O5="L"),Info!AC4,0)</f>
        <v>0</v>
      </c>
      <c r="AV8" s="21">
        <f>IF(AND(P4="Di",P5="L"),Info!AD4,0)</f>
        <v>0</v>
      </c>
      <c r="AW8" s="21">
        <f>IF(AND(Q4="Di",Q5="L"),Info!AE4,0)</f>
        <v>0</v>
      </c>
      <c r="AX8" s="21">
        <f>IF(AND(R4="Di",R5="L"),Info!AF4,0)</f>
        <v>0</v>
      </c>
      <c r="AY8" s="21">
        <f>IF(AND(S4="Di",S5="L"),Info!AG4,0)</f>
        <v>0</v>
      </c>
      <c r="AZ8" s="21">
        <f>IF(AND(T4="Di",T5="L"),Info!AH4,0)</f>
        <v>0</v>
      </c>
      <c r="BA8" s="21">
        <f>IF(AND(U4="Di",U5="L"),Info!AI4,0)</f>
        <v>0</v>
      </c>
      <c r="BB8" s="21">
        <f>IF(AND(V4="Di",V5="L"),Info!AJ4,0)</f>
        <v>0</v>
      </c>
      <c r="BC8" s="21">
        <f>IF(AND(W4="Di",W5="L"),Info!AK4,0)</f>
        <v>0</v>
      </c>
      <c r="BD8" s="21">
        <f>IF(AND(X4="Di",X5="L"),Info!AL4,0)</f>
        <v>0</v>
      </c>
      <c r="BE8" s="21">
        <f>IF(AND(Y4="Di",Y5="L"),Info!AM4,0)</f>
        <v>0</v>
      </c>
      <c r="BF8" s="21">
        <f>IF(AND(Z4="Di",Z5="L"),Info!AN4,0)</f>
        <v>0</v>
      </c>
      <c r="BG8" s="21">
        <f>IF(AND(AA4="Di",AA5="L"),Info!AO4,0)</f>
        <v>0</v>
      </c>
      <c r="BH8" s="21">
        <f>IF(AND(AB4="Di",AB5="L"),Info!AP4,0)</f>
        <v>0</v>
      </c>
      <c r="BI8" s="21">
        <f>IF(AND(AC4="Di",AC5="L"),Info!AQ4,0)</f>
        <v>0</v>
      </c>
      <c r="BJ8" s="21">
        <f>IF(AND(AD4="Di",AD5="L"),Info!AR4,0)</f>
        <v>0</v>
      </c>
      <c r="BK8" s="21">
        <f>IF(AND(AE4="Di",AE5="L"),Info!AS4,0)</f>
        <v>0</v>
      </c>
      <c r="BL8" s="21">
        <f>IF(AND(AF4="Di",AF5="L"),Info!AT4,0)</f>
        <v>0</v>
      </c>
      <c r="BM8" s="21">
        <f>IF(AND(AG4="Di",AG5="L"),Info!AU4,0)</f>
        <v>0</v>
      </c>
      <c r="BN8" s="21">
        <f t="shared" si="0"/>
        <v>128.92000000000002</v>
      </c>
      <c r="BO8" s="22"/>
      <c r="BP8" s="22"/>
      <c r="BQ8" s="22"/>
      <c r="BR8" s="20" t="s">
        <v>41</v>
      </c>
      <c r="BS8" s="21">
        <f>IF(AND(C12="Di",C13="L"),Info!Q4,0)</f>
        <v>0</v>
      </c>
      <c r="BT8" s="21">
        <f>IF(AND(D12="Di",D13="L"),Info!R4,0)</f>
        <v>0</v>
      </c>
      <c r="BU8" s="21">
        <f>IF(AND(E12="Di",E13="L"),Info!S4,0)</f>
        <v>0</v>
      </c>
      <c r="BV8" s="21">
        <f>IF(AND(F12="Di",F13="L"),Info!T4,0)</f>
        <v>0</v>
      </c>
      <c r="BW8" s="21">
        <f>IF(AND(G12="Di",G13="L"),Info!U4,0)</f>
        <v>0</v>
      </c>
      <c r="BX8" s="21">
        <f>IF(AND(H12="Di",H13="L"),Info!V4,0)</f>
        <v>0</v>
      </c>
      <c r="BY8" s="21">
        <f>IF(AND(I12="Di",I13="L"),Info!W4,0)</f>
        <v>0</v>
      </c>
      <c r="BZ8" s="21">
        <f>IF(AND(J12="Di",J13="L"),Info!X4,0)</f>
        <v>0</v>
      </c>
      <c r="CA8" s="21">
        <f>IF(AND(K12="Di",K13="L"),Info!Y4,0)</f>
        <v>0</v>
      </c>
      <c r="CB8" s="21">
        <f>IF(AND(L12="Di",L13="L"),Info!Z4,0)</f>
        <v>0</v>
      </c>
      <c r="CC8" s="21">
        <f>IF(AND(M12="Di",M13="L"),Info!AA4,0)</f>
        <v>0</v>
      </c>
      <c r="CD8" s="21">
        <f>IF(AND(N12="Di",N13="L"),Info!AB4,0)</f>
        <v>0</v>
      </c>
      <c r="CE8" s="21">
        <f>IF(AND(O12="Di",O13="L"),Info!AC4,0)</f>
        <v>0</v>
      </c>
      <c r="CF8" s="21">
        <f>IF(AND(P12="Di",P13="L"),Info!AD4,0)</f>
        <v>0</v>
      </c>
      <c r="CG8" s="21">
        <f>IF(AND(Q12="Di",Q13="L"),Info!AE4,0)</f>
        <v>0</v>
      </c>
      <c r="CH8" s="21">
        <f>IF(AND(R12="Di",R13="L"),Info!AF4,0)</f>
        <v>0</v>
      </c>
      <c r="CI8" s="21">
        <f>IF(AND(S12="Di",S13="L"),Info!AG4,0)</f>
        <v>128.92000000000002</v>
      </c>
      <c r="CJ8" s="21">
        <f>IF(AND(T12="Di",T13="L"),Info!AH4,0)</f>
        <v>0</v>
      </c>
      <c r="CK8" s="21">
        <f>IF(AND(U12="Di",U13="L"),Info!AI4,0)</f>
        <v>0</v>
      </c>
      <c r="CL8" s="21">
        <f>IF(AND(V12="Di",V13="L"),Info!AJ4,0)</f>
        <v>0</v>
      </c>
      <c r="CM8" s="21">
        <f>IF(AND(W12="Di",W13="L"),Info!AK4,0)</f>
        <v>0</v>
      </c>
      <c r="CN8" s="21">
        <f>IF(AND(X12="Di",X13="L"),Info!AL4,0)</f>
        <v>0</v>
      </c>
      <c r="CO8" s="21">
        <f>IF(AND(Y12="Di",Y13="L"),Info!AM4,0)</f>
        <v>0</v>
      </c>
      <c r="CP8" s="21">
        <f>IF(AND(Z12="Di",Z13="L"),Info!AN4,0)</f>
        <v>0</v>
      </c>
      <c r="CQ8" s="21">
        <f>IF(AND(AA12="Di",AA13="L"),Info!AO4,0)</f>
        <v>0</v>
      </c>
      <c r="CR8" s="21">
        <f>IF(AND(AB12="Di",AB13="L"),Info!AP4,0)</f>
        <v>0</v>
      </c>
      <c r="CS8" s="21">
        <f>IF(AND(AC12="Di",AC13="L"),Info!AQ4,0)</f>
        <v>0</v>
      </c>
      <c r="CT8" s="21">
        <f>IF(AND(AD12="Di",AD13="L"),Info!AR4,0)</f>
        <v>0</v>
      </c>
      <c r="CU8" s="21">
        <f>IF(AND(AE12="Di",AE13="L"),Info!AS4,0)</f>
        <v>0</v>
      </c>
      <c r="CV8" s="21">
        <f>IF(AND(AF12="Di",AF13="L"),Info!AT4,0)</f>
        <v>0</v>
      </c>
      <c r="CW8" s="21">
        <f>IF(AND(AG12="Di",AG13="L"),Info!AU4,0)</f>
        <v>0</v>
      </c>
      <c r="CX8" s="21">
        <f t="shared" si="1"/>
        <v>128.92000000000002</v>
      </c>
      <c r="CY8" s="22"/>
      <c r="CZ8" s="22"/>
      <c r="DA8" s="22"/>
      <c r="DB8" s="20" t="s">
        <v>41</v>
      </c>
      <c r="DC8" s="21">
        <f>IF(AND(C20="Di",C21="L"),Info!Q4,0)</f>
        <v>0</v>
      </c>
      <c r="DD8" s="21">
        <f>IF(AND(D20="Di",D21="L"),Info!R4,0)</f>
        <v>0</v>
      </c>
      <c r="DE8" s="21">
        <f>IF(AND(E20="Di",E21="L"),Info!S4,0)</f>
        <v>0</v>
      </c>
      <c r="DF8" s="21">
        <f>IF(AND(F20="Di",F21="L"),Info!T4,0)</f>
        <v>0</v>
      </c>
      <c r="DG8" s="21">
        <f>IF(AND(G20="Di",G21="L"),Info!U4,0)</f>
        <v>128.92000000000002</v>
      </c>
      <c r="DH8" s="21">
        <f>IF(AND(H20="Di",H21="L"),Info!V4,0)</f>
        <v>0</v>
      </c>
      <c r="DI8" s="21">
        <f>IF(AND(I20="Di",I21="L"),Info!W4,0)</f>
        <v>0</v>
      </c>
      <c r="DJ8" s="21">
        <f>IF(AND(J20="Di",J21="L"),Info!X4,0)</f>
        <v>0</v>
      </c>
      <c r="DK8" s="21">
        <f>IF(AND(K20="Di",K21="L"),Info!Y4,0)</f>
        <v>0</v>
      </c>
      <c r="DL8" s="21">
        <f>IF(AND(L20="Di",L21="L"),Info!Z4,0)</f>
        <v>0</v>
      </c>
      <c r="DM8" s="21">
        <f>IF(AND(M20="Di",M21="L"),Info!AA4,0)</f>
        <v>0</v>
      </c>
      <c r="DN8" s="21">
        <f>IF(AND(N20="Di",N21="L"),Info!AB4,0)</f>
        <v>0</v>
      </c>
      <c r="DO8" s="21">
        <f>IF(AND(O20="Di",O21="L"),Info!AC4,0)</f>
        <v>0</v>
      </c>
      <c r="DP8" s="21">
        <f>IF(AND(P20="Di",P21="L"),Info!AD4,0)</f>
        <v>0</v>
      </c>
      <c r="DQ8" s="21">
        <f>IF(AND(Q20="Di",Q21="L"),Info!AE4,0)</f>
        <v>0</v>
      </c>
      <c r="DR8" s="21">
        <f>IF(AND(R20="Di",R21="L"),Info!AF4,0)</f>
        <v>0</v>
      </c>
      <c r="DS8" s="21">
        <f>IF(AND(S20="Di",S21="L"),Info!AG4,0)</f>
        <v>0</v>
      </c>
      <c r="DT8" s="21">
        <f>IF(AND(T20="Di",T21="L"),Info!AH4,0)</f>
        <v>0</v>
      </c>
      <c r="DU8" s="21">
        <f>IF(AND(U20="Di",U21="L"),Info!AI4,0)</f>
        <v>0</v>
      </c>
      <c r="DV8" s="21">
        <f>IF(AND(V20="Di",V21="L"),Info!AJ4,0)</f>
        <v>0</v>
      </c>
      <c r="DW8" s="21">
        <f>IF(AND(W20="Di",W21="L"),Info!AK4,0)</f>
        <v>0</v>
      </c>
      <c r="DX8" s="21">
        <f>IF(AND(X20="Di",X21="L"),Info!AL4,0)</f>
        <v>0</v>
      </c>
      <c r="DY8" s="21">
        <f>IF(AND(Y20="Di",Y21="L"),Info!AM4,0)</f>
        <v>0</v>
      </c>
      <c r="DZ8" s="21">
        <f>IF(AND(Z20="Di",Z21="L"),Info!AN4,0)</f>
        <v>0</v>
      </c>
      <c r="EA8" s="21">
        <f>IF(AND(AA20="Di",AA21="L"),Info!AO4,0)</f>
        <v>0</v>
      </c>
      <c r="EB8" s="21">
        <f>IF(AND(AB20="Di",AB21="L"),Info!AP4,0)</f>
        <v>128.92000000000002</v>
      </c>
      <c r="EC8" s="21">
        <f>IF(AND(AC20="Di",AC21="L"),Info!AQ4,0)</f>
        <v>0</v>
      </c>
      <c r="ED8" s="21">
        <f>IF(AND(AD20="Di",AD21="L"),Info!AR4,0)</f>
        <v>0</v>
      </c>
      <c r="EE8" s="21">
        <f>IF(AND(AE20="Di",AE21="L"),Info!AS4,0)</f>
        <v>0</v>
      </c>
      <c r="EF8" s="21">
        <f>IF(AND(AF20="Di",AF21="L"),Info!AT4,0)</f>
        <v>0</v>
      </c>
      <c r="EG8" s="21">
        <f>IF(AND(AG20="Di",AG21="L"),Info!AU4,0)</f>
        <v>0</v>
      </c>
      <c r="EH8" s="21">
        <f t="shared" si="2"/>
        <v>257.84000000000003</v>
      </c>
      <c r="EI8" s="22"/>
      <c r="EJ8" s="22"/>
      <c r="EK8" s="22"/>
      <c r="EL8" s="20" t="s">
        <v>41</v>
      </c>
      <c r="EM8" s="21">
        <f>IF(AND(C28="Di",C29="L"),Info!Q4,0)</f>
        <v>0</v>
      </c>
      <c r="EN8" s="21">
        <f>IF(AND(D28="Di",D29="L"),Info!R4,0)</f>
        <v>0</v>
      </c>
      <c r="EO8" s="21">
        <f>IF(AND(E28="Di",E29="L"),Info!S4,0)</f>
        <v>0</v>
      </c>
      <c r="EP8" s="21">
        <f>IF(AND(F28="Di",F29="L"),Info!T4,0)</f>
        <v>0</v>
      </c>
      <c r="EQ8" s="21">
        <f>IF(AND(G28="Di",G29="L"),Info!U4,0)</f>
        <v>0</v>
      </c>
      <c r="ER8" s="21">
        <f>IF(AND(H28="Di",H29="L"),Info!V4,0)</f>
        <v>0</v>
      </c>
      <c r="ES8" s="21">
        <f>IF(AND(I28="Di",I29="L"),Info!W4,0)</f>
        <v>0</v>
      </c>
      <c r="ET8" s="21">
        <f>IF(AND(J28="Di",J29="L"),Info!X4,0)</f>
        <v>0</v>
      </c>
      <c r="EU8" s="21">
        <f>IF(AND(K28="Di",K29="L"),Info!Y4,0)</f>
        <v>0</v>
      </c>
      <c r="EV8" s="21">
        <f>IF(AND(L28="Di",L29="L"),Info!Z4,0)</f>
        <v>0</v>
      </c>
      <c r="EW8" s="21">
        <f>IF(AND(M28="Di",M29="L"),Info!AA4,0)</f>
        <v>0</v>
      </c>
      <c r="EX8" s="21">
        <f>IF(AND(N28="Di",N29="L"),Info!AB4,0)</f>
        <v>0</v>
      </c>
      <c r="EY8" s="21">
        <f>IF(AND(O28="Di",O29="L"),Info!AC4,0)</f>
        <v>0</v>
      </c>
      <c r="EZ8" s="21">
        <f>IF(AND(P28="Di",P29="L"),Info!AD4,0)</f>
        <v>128.92000000000002</v>
      </c>
      <c r="FA8" s="21">
        <f>IF(AND(Q28="Di",Q29="L"),Info!AE4,0)</f>
        <v>0</v>
      </c>
      <c r="FB8" s="21">
        <f>IF(AND(R28="Di",R29="L"),Info!AF4,0)</f>
        <v>0</v>
      </c>
      <c r="FC8" s="21">
        <f>IF(AND(S28="Di",S29="L"),Info!AG4,0)</f>
        <v>0</v>
      </c>
      <c r="FD8" s="21">
        <f>IF(AND(T28="Di",T29="L"),Info!AH4,0)</f>
        <v>0</v>
      </c>
      <c r="FE8" s="21">
        <f>IF(AND(U28="Di",U29="L"),Info!AI4,0)</f>
        <v>0</v>
      </c>
      <c r="FF8" s="21">
        <f>IF(AND(V28="Di",V29="L"),Info!AJ4,0)</f>
        <v>0</v>
      </c>
      <c r="FG8" s="21">
        <f>IF(AND(W28="Di",W29="L"),Info!AK4,0)</f>
        <v>0</v>
      </c>
      <c r="FH8" s="21">
        <f>IF(AND(X28="Di",X29="L"),Info!AL4,0)</f>
        <v>0</v>
      </c>
      <c r="FI8" s="21">
        <f>IF(AND(Y28="Di",Y29="L"),Info!AM4,0)</f>
        <v>0</v>
      </c>
      <c r="FJ8" s="21">
        <f>IF(AND(Z28="Di",Z29="L"),Info!AN4,0)</f>
        <v>0</v>
      </c>
      <c r="FK8" s="21">
        <f>IF(AND(AA28="Di",AA29="L"),Info!AO4,0)</f>
        <v>0</v>
      </c>
      <c r="FL8" s="21">
        <f>IF(AND(AB28="Di",AB29="L"),Info!AP4,0)</f>
        <v>0</v>
      </c>
      <c r="FM8" s="21">
        <f>IF(AND(AC28="Di",AC29="L"),Info!AQ4,0)</f>
        <v>0</v>
      </c>
      <c r="FN8" s="21">
        <f>IF(AND(AD28="Di",AD29="L"),Info!AR4,0)</f>
        <v>0</v>
      </c>
      <c r="FO8" s="21">
        <f>IF(AND(AE28="Di",AE29="L"),Info!AS4,0)</f>
        <v>0</v>
      </c>
      <c r="FP8" s="21">
        <f>IF(AND(AF28="Di",AF29="L"),Info!AT4,0)</f>
        <v>0</v>
      </c>
      <c r="FQ8" s="21">
        <f>IF(AND(AG28="Di",AG29="L"),Info!AU4,0)</f>
        <v>0</v>
      </c>
      <c r="FR8" s="21">
        <f t="shared" si="3"/>
        <v>128.92000000000002</v>
      </c>
      <c r="FS8" s="22"/>
      <c r="FT8" s="22"/>
      <c r="FU8" s="22"/>
      <c r="FV8" s="20" t="s">
        <v>41</v>
      </c>
      <c r="FW8" s="21">
        <f>IF(AND(C36="Di",C37="L"),Info!Q4,0)</f>
        <v>0</v>
      </c>
      <c r="FX8" s="21">
        <f>IF(AND(D36="Di",D37="L"),Info!R4,0)</f>
        <v>0</v>
      </c>
      <c r="FY8" s="21">
        <f>IF(AND(E36="Di",E37="L"),Info!S4,0)</f>
        <v>0</v>
      </c>
      <c r="FZ8" s="21">
        <f>IF(AND(F36="Di",F37="L"),Info!T4,0)</f>
        <v>0</v>
      </c>
      <c r="GA8" s="21">
        <f>IF(AND(G36="Di",G37="L"),Info!U4,0)</f>
        <v>0</v>
      </c>
      <c r="GB8" s="21">
        <f>IF(AND(H36="Di",H37="L"),Info!V4,0)</f>
        <v>0</v>
      </c>
      <c r="GC8" s="21">
        <f>IF(AND(I36="Di",I37="L"),Info!W4,0)</f>
        <v>0</v>
      </c>
      <c r="GD8" s="21">
        <f>IF(AND(J36="Di",J37="L"),Info!X4,0)</f>
        <v>0</v>
      </c>
      <c r="GE8" s="21">
        <f>IF(AND(K36="Di",K37="L"),Info!Y4,0)</f>
        <v>0</v>
      </c>
      <c r="GF8" s="21">
        <f>IF(AND(L36="Di",L37="L"),Info!Z4,0)</f>
        <v>0</v>
      </c>
      <c r="GG8" s="21">
        <f>IF(AND(M36="Di",M37="L"),Info!AA4,0)</f>
        <v>0</v>
      </c>
      <c r="GH8" s="21">
        <f>IF(AND(N36="Di",N37="L"),Info!AB4,0)</f>
        <v>0</v>
      </c>
      <c r="GI8" s="21">
        <f>IF(AND(O36="Di",O37="L"),Info!AC4,0)</f>
        <v>0</v>
      </c>
      <c r="GJ8" s="21">
        <f>IF(AND(P36="Di",P37="L"),Info!AD4,0)</f>
        <v>0</v>
      </c>
      <c r="GK8" s="21">
        <f>IF(AND(Q36="Di",Q37="L"),Info!AE4,0)</f>
        <v>0</v>
      </c>
      <c r="GL8" s="21">
        <f>IF(AND(R36="Di",R37="L"),Info!AF4,0)</f>
        <v>0</v>
      </c>
      <c r="GM8" s="21">
        <f>IF(AND(S36="Di",S37="L"),Info!AG4,0)</f>
        <v>0</v>
      </c>
      <c r="GN8" s="21">
        <f>IF(AND(T36="Di",T37="L"),Info!AH4,0)</f>
        <v>0</v>
      </c>
      <c r="GO8" s="21">
        <f>IF(AND(U36="Di",U37="L"),Info!AI4,0)</f>
        <v>0</v>
      </c>
      <c r="GP8" s="21">
        <f>IF(AND(V36="Di",V37="L"),Info!AJ4,0)</f>
        <v>0</v>
      </c>
      <c r="GQ8" s="21">
        <f>IF(AND(W36="Di",W37="L"),Info!AK4,0)</f>
        <v>0</v>
      </c>
      <c r="GR8" s="21">
        <f>IF(AND(X36="Di",X37="L"),Info!AL4,0)</f>
        <v>128.92000000000002</v>
      </c>
      <c r="GS8" s="21">
        <f>IF(AND(Y36="Di",Y37="L"),Info!AM4,0)</f>
        <v>0</v>
      </c>
      <c r="GT8" s="21">
        <f>IF(AND(Z36="Di",Z37="L"),Info!AN4,0)</f>
        <v>0</v>
      </c>
      <c r="GU8" s="21">
        <f>IF(AND(AA36="Di",AA37="L"),Info!AO4,0)</f>
        <v>0</v>
      </c>
      <c r="GV8" s="21">
        <f>IF(AND(AB36="Di",AB37="L"),Info!AP4,0)</f>
        <v>0</v>
      </c>
      <c r="GW8" s="21">
        <f>IF(AND(AC36="Di",AC37="L"),Info!AQ4,0)</f>
        <v>0</v>
      </c>
      <c r="GX8" s="21">
        <f>IF(AND(AD36="Di",AD37="L"),Info!AR4,0)</f>
        <v>0</v>
      </c>
      <c r="GY8" s="21">
        <f>IF(AND(AE36="Di",AE37="L"),Info!AS4,0)</f>
        <v>0</v>
      </c>
      <c r="GZ8" s="21">
        <f>IF(AND(AF36="Di",AF37="L"),Info!AT4,0)</f>
        <v>0</v>
      </c>
      <c r="HA8" s="21">
        <f>IF(AND(AG36="Di",AG37="L"),Info!AU4,0)</f>
        <v>0</v>
      </c>
      <c r="HB8" s="21">
        <f t="shared" si="4"/>
        <v>128.92000000000002</v>
      </c>
      <c r="HC8" s="22"/>
      <c r="HD8" s="22"/>
      <c r="HE8" s="22"/>
      <c r="HF8" s="20" t="s">
        <v>41</v>
      </c>
      <c r="HG8" s="21">
        <f>IF(AND(C44="Di",C45="L"),Info!Q4,0)</f>
        <v>0</v>
      </c>
      <c r="HH8" s="21">
        <f>IF(AND(D44="Di",D45="L"),Info!R4,0)</f>
        <v>0</v>
      </c>
      <c r="HI8" s="21">
        <f>IF(AND(E44="Di",E45="L"),Info!S4,0)</f>
        <v>0</v>
      </c>
      <c r="HJ8" s="21">
        <f>IF(AND(F44="Di",F45="L"),Info!T4,0)</f>
        <v>0</v>
      </c>
      <c r="HK8" s="21">
        <f>IF(AND(G44="Di",G45="L"),Info!U4,0)</f>
        <v>0</v>
      </c>
      <c r="HL8" s="21">
        <f>IF(AND(H44="Di",H45="L"),Info!V4,0)</f>
        <v>0</v>
      </c>
      <c r="HM8" s="21">
        <f>IF(AND(I44="Di",I45="L"),Info!W4,0)</f>
        <v>0</v>
      </c>
      <c r="HN8" s="21">
        <f>IF(AND(J44="Di",J45="L"),Info!X4,0)</f>
        <v>0</v>
      </c>
      <c r="HO8" s="21">
        <f>IF(AND(K44="Di",K45="L"),Info!Y4,0)</f>
        <v>0</v>
      </c>
      <c r="HP8" s="21">
        <f>IF(AND(L44="Di",L45="L"),Info!Z4,0)</f>
        <v>0</v>
      </c>
      <c r="HQ8" s="21">
        <f>IF(AND(M44="Di",M45="L"),Info!AA4,0)</f>
        <v>0</v>
      </c>
      <c r="HR8" s="21">
        <f>IF(AND(N44="Di",N45="L"),Info!AB4,0)</f>
        <v>0</v>
      </c>
      <c r="HS8" s="21">
        <f>IF(AND(O44="Di",O45="L"),Info!AC4,0)</f>
        <v>0</v>
      </c>
      <c r="HT8" s="21">
        <f>IF(AND(P44="Di",P45="L"),Info!AD4,0)</f>
        <v>0</v>
      </c>
      <c r="HU8" s="21">
        <f>IF(AND(Q44="Di",Q45="L"),Info!AE4,0)</f>
        <v>0</v>
      </c>
      <c r="HV8" s="21">
        <f>IF(AND(R44="Di",R45="L"),Info!AF4,0)</f>
        <v>0</v>
      </c>
      <c r="HW8" s="21">
        <f>IF(AND(S44="Di",S45="L"),Info!AG4,0)</f>
        <v>0</v>
      </c>
      <c r="HX8" s="21">
        <f>IF(AND(T44="Di",T45="L"),Info!AH4,0)</f>
        <v>0</v>
      </c>
      <c r="HY8" s="21">
        <f>IF(AND(U44="Di",U45="L"),Info!AI4,0)</f>
        <v>0</v>
      </c>
      <c r="HZ8" s="21">
        <f>IF(AND(V44="Di",V45="L"),Info!AJ4,0)</f>
        <v>0</v>
      </c>
      <c r="IA8" s="21">
        <f>IF(AND(W44="Di",W45="L"),Info!AK4,0)</f>
        <v>0</v>
      </c>
      <c r="IB8" s="21">
        <f>IF(AND(X44="Di",X45="L"),Info!AL4,0)</f>
        <v>0</v>
      </c>
      <c r="IC8" s="21">
        <f>IF(AND(Y44="Di",Y45="L"),Info!AM4,0)</f>
        <v>0</v>
      </c>
      <c r="ID8" s="21">
        <f>IF(AND(Z44="Di",Z45="L"),Info!AN4,0)</f>
        <v>0</v>
      </c>
      <c r="IE8" s="21">
        <f>IF(AND(AA44="Di",AA45="L"),Info!AO4,0)</f>
        <v>0</v>
      </c>
      <c r="IF8" s="21">
        <f>IF(AND(AB44="Di",AB45="L"),Info!AP4,0)</f>
        <v>0</v>
      </c>
      <c r="IG8" s="21">
        <f>IF(AND(AC44="Di",AC45="L"),Info!AQ4,0)</f>
        <v>0</v>
      </c>
      <c r="IH8" s="21">
        <f>IF(AND(AD44="Di",AD45="L"),Info!AR4,0)</f>
        <v>0</v>
      </c>
      <c r="II8" s="21">
        <f>IF(AND(AE44="Di",AE45="L"),Info!AS4,0)</f>
        <v>0</v>
      </c>
      <c r="IJ8" s="21">
        <f>IF(AND(AF44="Di",AF45="L"),Info!AT4,0)</f>
        <v>0</v>
      </c>
      <c r="IK8" s="21">
        <f>IF(AND(AG44="Di",AG45="L"),Info!AU4,0)</f>
        <v>0</v>
      </c>
      <c r="IL8" s="21">
        <f t="shared" si="5"/>
        <v>0</v>
      </c>
      <c r="IM8" s="22"/>
      <c r="IN8" s="22"/>
      <c r="IO8" s="22"/>
      <c r="IP8" s="22"/>
      <c r="IQ8" s="22"/>
      <c r="IR8" s="22"/>
      <c r="IS8" s="22"/>
      <c r="IT8" s="17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</row>
    <row r="9" spans="2:318">
      <c r="C9" s="15"/>
      <c r="D9" s="15"/>
      <c r="E9" s="15" t="s">
        <v>35</v>
      </c>
      <c r="F9" s="15" t="s">
        <v>35</v>
      </c>
      <c r="G9" s="15" t="s">
        <v>36</v>
      </c>
      <c r="H9" s="15" t="s">
        <v>36</v>
      </c>
      <c r="I9" s="15" t="s">
        <v>37</v>
      </c>
      <c r="J9" s="15" t="s">
        <v>37</v>
      </c>
      <c r="K9" s="15"/>
      <c r="L9" s="15" t="s">
        <v>102</v>
      </c>
      <c r="M9" s="15"/>
      <c r="N9" s="15" t="s">
        <v>102</v>
      </c>
      <c r="O9" s="15" t="s">
        <v>35</v>
      </c>
      <c r="P9" s="15" t="s">
        <v>35</v>
      </c>
      <c r="Q9" s="15" t="s">
        <v>36</v>
      </c>
      <c r="R9" s="15" t="s">
        <v>36</v>
      </c>
      <c r="S9" s="15" t="s">
        <v>37</v>
      </c>
      <c r="T9" s="15" t="s">
        <v>37</v>
      </c>
      <c r="U9" s="15" t="s">
        <v>102</v>
      </c>
      <c r="V9" s="15"/>
      <c r="W9" s="15"/>
      <c r="X9" s="15"/>
      <c r="Y9" s="15" t="s">
        <v>35</v>
      </c>
      <c r="Z9" s="15" t="s">
        <v>35</v>
      </c>
      <c r="AA9" s="15" t="s">
        <v>36</v>
      </c>
      <c r="AB9" s="15" t="s">
        <v>36</v>
      </c>
      <c r="AC9" s="15" t="s">
        <v>37</v>
      </c>
      <c r="AD9" s="15" t="s">
        <v>37</v>
      </c>
      <c r="AE9" s="15"/>
      <c r="AH9" s="24" t="s">
        <v>42</v>
      </c>
      <c r="AI9" s="21">
        <f>IF(AND(C4="Di",C5="N"),Info!Q5,0)</f>
        <v>0</v>
      </c>
      <c r="AJ9" s="21">
        <f>IF(AND(D4="Di",D5="N"),Info!R5,0)</f>
        <v>0</v>
      </c>
      <c r="AK9" s="21">
        <f>IF(AND(E4="Di",E5="N"),Info!S5,0)</f>
        <v>0</v>
      </c>
      <c r="AL9" s="21">
        <f>IF(AND(F4="Di",F5="N"),Info!T5,0)</f>
        <v>0</v>
      </c>
      <c r="AM9" s="21">
        <f>IF(AND(G4="Di",G5="N"),Info!U5,0)</f>
        <v>0</v>
      </c>
      <c r="AN9" s="21">
        <f>IF(AND(H4="Di",H5="N"),Info!V5,0)</f>
        <v>0</v>
      </c>
      <c r="AO9" s="21">
        <f>IF(AND(I4="Di",I5="N"),Info!W5,0)</f>
        <v>0</v>
      </c>
      <c r="AP9" s="21">
        <f>IF(AND(J4="Di",J5="N"),Info!X5,0)</f>
        <v>0</v>
      </c>
      <c r="AQ9" s="21">
        <f>IF(AND(K4="Di",K5="N"),Info!Y5,0)</f>
        <v>0</v>
      </c>
      <c r="AR9" s="21">
        <f>IF(AND(L4="Di",L5="N"),Info!Z5,0)</f>
        <v>0</v>
      </c>
      <c r="AS9" s="21">
        <f>IF(AND(M4="Di",M5="N"),Info!AA5,0)</f>
        <v>0</v>
      </c>
      <c r="AT9" s="21">
        <f>IF(AND(N4="Di",N5="N"),Info!AB5,0)</f>
        <v>0</v>
      </c>
      <c r="AU9" s="21">
        <f>IF(AND(O4="Di",O5="N"),Info!AC5,0)</f>
        <v>0</v>
      </c>
      <c r="AV9" s="21">
        <f>IF(AND(P4="Di",P5="N"),Info!AD5,0)</f>
        <v>0</v>
      </c>
      <c r="AW9" s="21">
        <f>IF(AND(Q4="Di",Q5="N"),Info!AE5,0)</f>
        <v>0</v>
      </c>
      <c r="AX9" s="21">
        <f>IF(AND(R4="Di",R5="N"),Info!AF5,0)</f>
        <v>0</v>
      </c>
      <c r="AY9" s="21">
        <f>IF(AND(S4="Di",S5="N"),Info!AG5,0)</f>
        <v>0</v>
      </c>
      <c r="AZ9" s="21">
        <f>IF(AND(T4="Di",T5="N"),Info!AH5,0)</f>
        <v>0</v>
      </c>
      <c r="BA9" s="21">
        <f>IF(AND(U4="Di",U5="N"),Info!AI5,0)</f>
        <v>0</v>
      </c>
      <c r="BB9" s="21">
        <f>IF(AND(V4="Di",V5="N"),Info!AJ5,0)</f>
        <v>0</v>
      </c>
      <c r="BC9" s="21">
        <f>IF(AND(W4="Di",W5="N"),Info!AK5,0)</f>
        <v>0</v>
      </c>
      <c r="BD9" s="21">
        <f>IF(AND(X4="Di",X5="N"),Info!AL5,0)</f>
        <v>0</v>
      </c>
      <c r="BE9" s="21">
        <f>IF(AND(Y4="Di",Y5="N"),Info!AM5,0)</f>
        <v>0</v>
      </c>
      <c r="BF9" s="21">
        <f>IF(AND(Z4="Di",Z5="N"),Info!AN5,0)</f>
        <v>0</v>
      </c>
      <c r="BG9" s="21">
        <f>IF(AND(AA4="Di",AA5="N"),Info!AO5,0)</f>
        <v>0</v>
      </c>
      <c r="BH9" s="21">
        <f>IF(AND(AB4="Di",AB5="N"),Info!AP5,0)</f>
        <v>0</v>
      </c>
      <c r="BI9" s="21">
        <f>IF(AND(AC4="Di",AC5="N"),Info!AQ5,0)</f>
        <v>0</v>
      </c>
      <c r="BJ9" s="21">
        <f>IF(AND(AD4="Di",AD5="N"),Info!AR5,0)</f>
        <v>159.392</v>
      </c>
      <c r="BK9" s="21">
        <f>IF(AND(AE4="Di",AE5="N"),Info!AS5,0)</f>
        <v>0</v>
      </c>
      <c r="BL9" s="21">
        <f>IF(AND(AF4="Di",AF5="N"),Info!AT5,0)</f>
        <v>0</v>
      </c>
      <c r="BM9" s="21">
        <f>IF(AND(AG4="Di",AG5="N"),Info!AU5,0)</f>
        <v>0</v>
      </c>
      <c r="BN9" s="21">
        <f t="shared" si="0"/>
        <v>159.392</v>
      </c>
      <c r="BO9" s="22"/>
      <c r="BP9" s="22"/>
      <c r="BQ9" s="22"/>
      <c r="BR9" s="24" t="s">
        <v>42</v>
      </c>
      <c r="BS9" s="21">
        <f>IF(AND(C12="Di",C13="N"),Info!Q5,0)</f>
        <v>0</v>
      </c>
      <c r="BT9" s="21">
        <f>IF(AND(D12="Di",D13="N"),Info!R5,0)</f>
        <v>0</v>
      </c>
      <c r="BU9" s="21">
        <f>IF(AND(E12="Di",E13="N"),Info!S5,0)</f>
        <v>0</v>
      </c>
      <c r="BV9" s="21">
        <f>IF(AND(F12="Di",F13="N"),Info!T5,0)</f>
        <v>0</v>
      </c>
      <c r="BW9" s="21">
        <f>IF(AND(G12="Di",G13="N"),Info!U5,0)</f>
        <v>0</v>
      </c>
      <c r="BX9" s="21">
        <f>IF(AND(H12="Di",H13="N"),Info!V5,0)</f>
        <v>0</v>
      </c>
      <c r="BY9" s="21">
        <f>IF(AND(I12="Di",I13="N"),Info!W5,0)</f>
        <v>0</v>
      </c>
      <c r="BZ9" s="21">
        <f>IF(AND(J12="Di",J13="N"),Info!X5,0)</f>
        <v>0</v>
      </c>
      <c r="CA9" s="21">
        <f>IF(AND(K12="Di",K13="N"),Info!Y5,0)</f>
        <v>0</v>
      </c>
      <c r="CB9" s="21">
        <f>IF(AND(L12="Di",L13="N"),Info!Z5,0)</f>
        <v>0</v>
      </c>
      <c r="CC9" s="21">
        <f>IF(AND(M12="Di",M13="N"),Info!AA5,0)</f>
        <v>0</v>
      </c>
      <c r="CD9" s="21">
        <f>IF(AND(N12="Di",N13="N"),Info!AB5,0)</f>
        <v>0</v>
      </c>
      <c r="CE9" s="21">
        <f>IF(AND(O12="Di",O13="N"),Info!AC5,0)</f>
        <v>0</v>
      </c>
      <c r="CF9" s="21">
        <f>IF(AND(P12="Di",P13="N"),Info!AD5,0)</f>
        <v>0</v>
      </c>
      <c r="CG9" s="21">
        <f>IF(AND(Q12="Di",Q13="N"),Info!AE5,0)</f>
        <v>0</v>
      </c>
      <c r="CH9" s="21">
        <f>IF(AND(R12="Di",R13="N"),Info!AF5,0)</f>
        <v>0</v>
      </c>
      <c r="CI9" s="21">
        <f>IF(AND(S12="Di",S13="N"),Info!AG5,0)</f>
        <v>0</v>
      </c>
      <c r="CJ9" s="21">
        <f>IF(AND(T12="Di",T13="N"),Info!AH5,0)</f>
        <v>0</v>
      </c>
      <c r="CK9" s="21">
        <f>IF(AND(U12="Di",U13="N"),Info!AI5,0)</f>
        <v>0</v>
      </c>
      <c r="CL9" s="21">
        <f>IF(AND(V12="Di",V13="N"),Info!AJ5,0)</f>
        <v>0</v>
      </c>
      <c r="CM9" s="21">
        <f>IF(AND(W12="Di",W13="N"),Info!AK5,0)</f>
        <v>0</v>
      </c>
      <c r="CN9" s="21">
        <f>IF(AND(X12="Di",X13="N"),Info!AL5,0)</f>
        <v>0</v>
      </c>
      <c r="CO9" s="21">
        <f>IF(AND(Y12="Di",Y13="N"),Info!AM5,0)</f>
        <v>0</v>
      </c>
      <c r="CP9" s="21">
        <f>IF(AND(Z12="Di",Z13="N"),Info!AN5,0)</f>
        <v>0</v>
      </c>
      <c r="CQ9" s="21">
        <f>IF(AND(AA12="Di",AA13="N"),Info!AO5,0)</f>
        <v>0</v>
      </c>
      <c r="CR9" s="21">
        <f>IF(AND(AB12="Di",AB13="N"),Info!AP5,0)</f>
        <v>0</v>
      </c>
      <c r="CS9" s="21">
        <f>IF(AND(AC12="Di",AC13="N"),Info!AQ5,0)</f>
        <v>0</v>
      </c>
      <c r="CT9" s="21">
        <f>IF(AND(AD12="Di",AD13="N"),Info!AR5,0)</f>
        <v>0</v>
      </c>
      <c r="CU9" s="21">
        <f>IF(AND(AE12="Di",AE13="N"),Info!AS5,0)</f>
        <v>0</v>
      </c>
      <c r="CV9" s="21">
        <f>IF(AND(AF12="Di",AF13="N"),Info!AT5,0)</f>
        <v>0</v>
      </c>
      <c r="CW9" s="21">
        <f>IF(AND(AG12="Di",AG13="N"),Info!AU5,0)</f>
        <v>0</v>
      </c>
      <c r="CX9" s="21">
        <f t="shared" si="1"/>
        <v>0</v>
      </c>
      <c r="CY9" s="22"/>
      <c r="CZ9" s="22"/>
      <c r="DA9" s="22"/>
      <c r="DB9" s="24" t="s">
        <v>42</v>
      </c>
      <c r="DC9" s="21">
        <f>IF(AND(C20="Di",C21="N"),Info!Q5,0)</f>
        <v>0</v>
      </c>
      <c r="DD9" s="21">
        <f>IF(AND(D20="Di",D21="N"),Info!R5,0)</f>
        <v>0</v>
      </c>
      <c r="DE9" s="21">
        <f>IF(AND(E20="Di",E21="N"),Info!S5,0)</f>
        <v>0</v>
      </c>
      <c r="DF9" s="21">
        <f>IF(AND(F20="Di",F21="N"),Info!T5,0)</f>
        <v>0</v>
      </c>
      <c r="DG9" s="21">
        <f>IF(AND(G20="Di",G21="N"),Info!U5,0)</f>
        <v>0</v>
      </c>
      <c r="DH9" s="21">
        <f>IF(AND(H20="Di",H21="N"),Info!V5,0)</f>
        <v>0</v>
      </c>
      <c r="DI9" s="21">
        <f>IF(AND(I20="Di",I21="N"),Info!W5,0)</f>
        <v>0</v>
      </c>
      <c r="DJ9" s="21">
        <f>IF(AND(J20="Di",J21="N"),Info!X5,0)</f>
        <v>0</v>
      </c>
      <c r="DK9" s="21">
        <f>IF(AND(K20="Di",K21="N"),Info!Y5,0)</f>
        <v>0</v>
      </c>
      <c r="DL9" s="21">
        <f>IF(AND(L20="Di",L21="N"),Info!Z5,0)</f>
        <v>0</v>
      </c>
      <c r="DM9" s="21">
        <f>IF(AND(M20="Di",M21="N"),Info!AA5,0)</f>
        <v>0</v>
      </c>
      <c r="DN9" s="21">
        <f>IF(AND(N20="Di",N21="N"),Info!AB5,0)</f>
        <v>0</v>
      </c>
      <c r="DO9" s="21">
        <f>IF(AND(O20="Di",O21="N"),Info!AC5,0)</f>
        <v>0</v>
      </c>
      <c r="DP9" s="21">
        <f>IF(AND(P20="Di",P21="N"),Info!AD5,0)</f>
        <v>0</v>
      </c>
      <c r="DQ9" s="21">
        <f>IF(AND(Q20="Di",Q21="N"),Info!AE5,0)</f>
        <v>0</v>
      </c>
      <c r="DR9" s="21">
        <f>IF(AND(R20="Di",R21="N"),Info!AF5,0)</f>
        <v>0</v>
      </c>
      <c r="DS9" s="21">
        <f>IF(AND(S20="Di",S21="N"),Info!AG5,0)</f>
        <v>0</v>
      </c>
      <c r="DT9" s="21">
        <f>IF(AND(T20="Di",T21="N"),Info!AH5,0)</f>
        <v>0</v>
      </c>
      <c r="DU9" s="21">
        <f>IF(AND(U20="Di",U21="N"),Info!AI5,0)</f>
        <v>0</v>
      </c>
      <c r="DV9" s="21">
        <f>IF(AND(V20="Di",V21="N"),Info!AJ5,0)</f>
        <v>0</v>
      </c>
      <c r="DW9" s="21">
        <f>IF(AND(W20="Di",W21="N"),Info!AK5,0)</f>
        <v>0</v>
      </c>
      <c r="DX9" s="21">
        <f>IF(AND(X20="Di",X21="N"),Info!AL5,0)</f>
        <v>0</v>
      </c>
      <c r="DY9" s="21">
        <f>IF(AND(Y20="Di",Y21="N"),Info!AM5,0)</f>
        <v>0</v>
      </c>
      <c r="DZ9" s="21">
        <f>IF(AND(Z20="Di",Z21="N"),Info!AN5,0)</f>
        <v>0</v>
      </c>
      <c r="EA9" s="21">
        <f>IF(AND(AA20="Di",AA21="N"),Info!AO5,0)</f>
        <v>0</v>
      </c>
      <c r="EB9" s="21">
        <f>IF(AND(AB20="Di",AB21="N"),Info!AP5,0)</f>
        <v>0</v>
      </c>
      <c r="EC9" s="21">
        <f>IF(AND(AC20="Di",AC21="N"),Info!AQ5,0)</f>
        <v>0</v>
      </c>
      <c r="ED9" s="21">
        <f>IF(AND(AD20="Di",AD21="N"),Info!AR5,0)</f>
        <v>0</v>
      </c>
      <c r="EE9" s="21">
        <f>IF(AND(AE20="Di",AE21="N"),Info!AS5,0)</f>
        <v>0</v>
      </c>
      <c r="EF9" s="21">
        <f>IF(AND(AF20="Di",AF21="N"),Info!AT5,0)</f>
        <v>0</v>
      </c>
      <c r="EG9" s="21">
        <f>IF(AND(AG20="Di",AG21="N"),Info!AU5,0)</f>
        <v>0</v>
      </c>
      <c r="EH9" s="21">
        <f t="shared" si="2"/>
        <v>0</v>
      </c>
      <c r="EI9" s="22"/>
      <c r="EJ9" s="22"/>
      <c r="EK9" s="22"/>
      <c r="EL9" s="24" t="s">
        <v>42</v>
      </c>
      <c r="EM9" s="21">
        <f>IF(AND(C28="Di",C29="N"),Info!Q5,0)</f>
        <v>0</v>
      </c>
      <c r="EN9" s="21">
        <f>IF(AND(D28="Di",D29="N"),Info!R5,0)</f>
        <v>0</v>
      </c>
      <c r="EO9" s="21">
        <f>IF(AND(E28="Di",E29="N"),Info!S5,0)</f>
        <v>0</v>
      </c>
      <c r="EP9" s="21">
        <f>IF(AND(F28="Di",F29="N"),Info!T5,0)</f>
        <v>0</v>
      </c>
      <c r="EQ9" s="21">
        <f>IF(AND(G28="Di",G29="N"),Info!U5,0)</f>
        <v>0</v>
      </c>
      <c r="ER9" s="21">
        <f>IF(AND(H28="Di",H29="N"),Info!V5,0)</f>
        <v>0</v>
      </c>
      <c r="ES9" s="21">
        <f>IF(AND(I28="Di",I29="N"),Info!W5,0)</f>
        <v>159.392</v>
      </c>
      <c r="ET9" s="21">
        <f>IF(AND(J28="Di",J29="N"),Info!X5,0)</f>
        <v>0</v>
      </c>
      <c r="EU9" s="21">
        <f>IF(AND(K28="Di",K29="N"),Info!Y5,0)</f>
        <v>0</v>
      </c>
      <c r="EV9" s="21">
        <f>IF(AND(L28="Di",L29="N"),Info!Z5,0)</f>
        <v>0</v>
      </c>
      <c r="EW9" s="21">
        <f>IF(AND(M28="Di",M29="N"),Info!AA5,0)</f>
        <v>0</v>
      </c>
      <c r="EX9" s="21">
        <f>IF(AND(N28="Di",N29="N"),Info!AB5,0)</f>
        <v>0</v>
      </c>
      <c r="EY9" s="21">
        <f>IF(AND(O28="Di",O29="N"),Info!AC5,0)</f>
        <v>0</v>
      </c>
      <c r="EZ9" s="21">
        <f>IF(AND(P28="Di",P29="N"),Info!AD5,0)</f>
        <v>0</v>
      </c>
      <c r="FA9" s="21">
        <f>IF(AND(Q28="Di",Q29="N"),Info!AE5,0)</f>
        <v>0</v>
      </c>
      <c r="FB9" s="21">
        <f>IF(AND(R28="Di",R29="N"),Info!AF5,0)</f>
        <v>0</v>
      </c>
      <c r="FC9" s="21">
        <f>IF(AND(S28="Di",S29="N"),Info!AG5,0)</f>
        <v>0</v>
      </c>
      <c r="FD9" s="21">
        <f>IF(AND(T28="Di",T29="N"),Info!AH5,0)</f>
        <v>0</v>
      </c>
      <c r="FE9" s="21">
        <f>IF(AND(U28="Di",U29="N"),Info!AI5,0)</f>
        <v>0</v>
      </c>
      <c r="FF9" s="21">
        <f>IF(AND(V28="Di",V29="N"),Info!AJ5,0)</f>
        <v>0</v>
      </c>
      <c r="FG9" s="21">
        <f>IF(AND(W28="Di",W29="N"),Info!AK5,0)</f>
        <v>0</v>
      </c>
      <c r="FH9" s="21">
        <f>IF(AND(X28="Di",X29="N"),Info!AL5,0)</f>
        <v>0</v>
      </c>
      <c r="FI9" s="21">
        <f>IF(AND(Y28="Di",Y29="N"),Info!AM5,0)</f>
        <v>0</v>
      </c>
      <c r="FJ9" s="21">
        <f>IF(AND(Z28="Di",Z29="N"),Info!AN5,0)</f>
        <v>0</v>
      </c>
      <c r="FK9" s="21">
        <f>IF(AND(AA28="Di",AA29="N"),Info!AO5,0)</f>
        <v>0</v>
      </c>
      <c r="FL9" s="21">
        <f>IF(AND(AB28="Di",AB29="N"),Info!AP5,0)</f>
        <v>0</v>
      </c>
      <c r="FM9" s="21">
        <f>IF(AND(AC28="Di",AC29="N"),Info!AQ5,0)</f>
        <v>0</v>
      </c>
      <c r="FN9" s="21">
        <f>IF(AND(AD28="Di",AD29="N"),Info!AR5,0)</f>
        <v>0</v>
      </c>
      <c r="FO9" s="21">
        <f>IF(AND(AE28="Di",AE29="N"),Info!AS5,0)</f>
        <v>0</v>
      </c>
      <c r="FP9" s="21">
        <f>IF(AND(AF28="Di",AF29="N"),Info!AT5,0)</f>
        <v>0</v>
      </c>
      <c r="FQ9" s="21">
        <f>IF(AND(AG28="Di",AG29="N"),Info!AU5,0)</f>
        <v>0</v>
      </c>
      <c r="FR9" s="21">
        <f t="shared" si="3"/>
        <v>159.392</v>
      </c>
      <c r="FS9" s="22"/>
      <c r="FT9" s="22"/>
      <c r="FU9" s="22"/>
      <c r="FV9" s="24" t="s">
        <v>42</v>
      </c>
      <c r="FW9" s="21">
        <f>IF(AND(C36="Di",C37="N"),Info!Q5,0)</f>
        <v>0</v>
      </c>
      <c r="FX9" s="21">
        <f>IF(AND(D36="Di",D37="N"),Info!R5,0)</f>
        <v>0</v>
      </c>
      <c r="FY9" s="21">
        <f>IF(AND(E36="Di",E37="N"),Info!S5,0)</f>
        <v>0</v>
      </c>
      <c r="FZ9" s="21">
        <f>IF(AND(F36="Di",F37="N"),Info!T5,0)</f>
        <v>0</v>
      </c>
      <c r="GA9" s="21">
        <f>IF(AND(G36="Di",G37="N"),Info!U5,0)</f>
        <v>0</v>
      </c>
      <c r="GB9" s="21">
        <f>IF(AND(H36="Di",H37="N"),Info!V5,0)</f>
        <v>0</v>
      </c>
      <c r="GC9" s="21">
        <f>IF(AND(I36="Di",I37="N"),Info!W5,0)</f>
        <v>0</v>
      </c>
      <c r="GD9" s="21">
        <f>IF(AND(J36="Di",J37="N"),Info!X5,0)</f>
        <v>0</v>
      </c>
      <c r="GE9" s="21">
        <f>IF(AND(K36="Di",K37="N"),Info!Y5,0)</f>
        <v>0</v>
      </c>
      <c r="GF9" s="21">
        <f>IF(AND(L36="Di",L37="N"),Info!Z5,0)</f>
        <v>0</v>
      </c>
      <c r="GG9" s="21">
        <f>IF(AND(M36="Di",M37="N"),Info!AA5,0)</f>
        <v>0</v>
      </c>
      <c r="GH9" s="21">
        <f>IF(AND(N36="Di",N37="N"),Info!AB5,0)</f>
        <v>0</v>
      </c>
      <c r="GI9" s="21">
        <f>IF(AND(O36="Di",O37="N"),Info!AC5,0)</f>
        <v>0</v>
      </c>
      <c r="GJ9" s="21">
        <f>IF(AND(P36="Di",P37="N"),Info!AD5,0)</f>
        <v>0</v>
      </c>
      <c r="GK9" s="21">
        <f>IF(AND(Q36="Di",Q37="N"),Info!AE5,0)</f>
        <v>159.392</v>
      </c>
      <c r="GL9" s="21">
        <f>IF(AND(R36="Di",R37="N"),Info!AF5,0)</f>
        <v>0</v>
      </c>
      <c r="GM9" s="21">
        <f>IF(AND(S36="Di",S37="N"),Info!AG5,0)</f>
        <v>0</v>
      </c>
      <c r="GN9" s="21">
        <f>IF(AND(T36="Di",T37="N"),Info!AH5,0)</f>
        <v>0</v>
      </c>
      <c r="GO9" s="21">
        <f>IF(AND(U36="Di",U37="N"),Info!AI5,0)</f>
        <v>0</v>
      </c>
      <c r="GP9" s="21">
        <f>IF(AND(V36="Di",V37="N"),Info!AJ5,0)</f>
        <v>0</v>
      </c>
      <c r="GQ9" s="21">
        <f>IF(AND(W36="Di",W37="N"),Info!AK5,0)</f>
        <v>0</v>
      </c>
      <c r="GR9" s="21">
        <f>IF(AND(X36="Di",X37="N"),Info!AL5,0)</f>
        <v>0</v>
      </c>
      <c r="GS9" s="21">
        <f>IF(AND(Y36="Di",Y37="N"),Info!AM5,0)</f>
        <v>0</v>
      </c>
      <c r="GT9" s="21">
        <f>IF(AND(Z36="Di",Z37="N"),Info!AN5,0)</f>
        <v>0</v>
      </c>
      <c r="GU9" s="21">
        <f>IF(AND(AA36="Di",AA37="N"),Info!AO5,0)</f>
        <v>0</v>
      </c>
      <c r="GV9" s="21">
        <f>IF(AND(AB36="Di",AB37="N"),Info!AP5,0)</f>
        <v>0</v>
      </c>
      <c r="GW9" s="21">
        <f>IF(AND(AC36="Di",AC37="N"),Info!AQ5,0)</f>
        <v>0</v>
      </c>
      <c r="GX9" s="21">
        <f>IF(AND(AD36="Di",AD37="N"),Info!AR5,0)</f>
        <v>0</v>
      </c>
      <c r="GY9" s="21">
        <f>IF(AND(AE36="Di",AE37="N"),Info!AS5,0)</f>
        <v>0</v>
      </c>
      <c r="GZ9" s="21">
        <f>IF(AND(AF36="Di",AF37="N"),Info!AT5,0)</f>
        <v>0</v>
      </c>
      <c r="HA9" s="21">
        <f>IF(AND(AG36="Di",AG37="N"),Info!AU5,0)</f>
        <v>0</v>
      </c>
      <c r="HB9" s="21">
        <f t="shared" si="4"/>
        <v>159.392</v>
      </c>
      <c r="HC9" s="22"/>
      <c r="HD9" s="22"/>
      <c r="HE9" s="22"/>
      <c r="HF9" s="24" t="s">
        <v>42</v>
      </c>
      <c r="HG9" s="21">
        <f>IF(AND(C44="Di",C45="N"),Info!Q5,0)</f>
        <v>0</v>
      </c>
      <c r="HH9" s="21">
        <f>IF(AND(D44="Di",D45="N"),Info!R5,0)</f>
        <v>0</v>
      </c>
      <c r="HI9" s="21">
        <f>IF(AND(E44="Di",E45="N"),Info!S5,0)</f>
        <v>159.392</v>
      </c>
      <c r="HJ9" s="21">
        <f>IF(AND(F44="Di",F45="N"),Info!T5,0)</f>
        <v>0</v>
      </c>
      <c r="HK9" s="21">
        <f>IF(AND(G44="Di",G45="N"),Info!U5,0)</f>
        <v>0</v>
      </c>
      <c r="HL9" s="21">
        <f>IF(AND(H44="Di",H45="N"),Info!V5,0)</f>
        <v>0</v>
      </c>
      <c r="HM9" s="21">
        <f>IF(AND(I44="Di",I45="N"),Info!W5,0)</f>
        <v>0</v>
      </c>
      <c r="HN9" s="21">
        <f>IF(AND(J44="Di",J45="N"),Info!X5,0)</f>
        <v>0</v>
      </c>
      <c r="HO9" s="21">
        <f>IF(AND(K44="Di",K45="N"),Info!Y5,0)</f>
        <v>0</v>
      </c>
      <c r="HP9" s="21">
        <f>IF(AND(L44="Di",L45="N"),Info!Z5,0)</f>
        <v>0</v>
      </c>
      <c r="HQ9" s="21">
        <f>IF(AND(M44="Di",M45="N"),Info!AA5,0)</f>
        <v>0</v>
      </c>
      <c r="HR9" s="21">
        <f>IF(AND(N44="Di",N45="N"),Info!AB5,0)</f>
        <v>0</v>
      </c>
      <c r="HS9" s="21">
        <f>IF(AND(O44="Di",O45="N"),Info!AC5,0)</f>
        <v>0</v>
      </c>
      <c r="HT9" s="21">
        <f>IF(AND(P44="Di",P45="N"),Info!AD5,0)</f>
        <v>0</v>
      </c>
      <c r="HU9" s="21">
        <f>IF(AND(Q44="Di",Q45="N"),Info!AE5,0)</f>
        <v>0</v>
      </c>
      <c r="HV9" s="21">
        <f>IF(AND(R44="Di",R45="N"),Info!AF5,0)</f>
        <v>0</v>
      </c>
      <c r="HW9" s="21">
        <f>IF(AND(S44="Di",S45="N"),Info!AG5,0)</f>
        <v>0</v>
      </c>
      <c r="HX9" s="21">
        <f>IF(AND(T44="Di",T45="N"),Info!AH5,0)</f>
        <v>0</v>
      </c>
      <c r="HY9" s="21">
        <f>IF(AND(U44="Di",U45="N"),Info!AI5,0)</f>
        <v>0</v>
      </c>
      <c r="HZ9" s="21">
        <f>IF(AND(V44="Di",V45="N"),Info!AJ5,0)</f>
        <v>0</v>
      </c>
      <c r="IA9" s="21">
        <f>IF(AND(W44="Di",W45="N"),Info!AK5,0)</f>
        <v>0</v>
      </c>
      <c r="IB9" s="21">
        <f>IF(AND(X44="Di",X45="N"),Info!AL5,0)</f>
        <v>0</v>
      </c>
      <c r="IC9" s="21">
        <f>IF(AND(Y44="Di",Y45="N"),Info!AM5,0)</f>
        <v>0</v>
      </c>
      <c r="ID9" s="21">
        <f>IF(AND(Z44="Di",Z45="N"),Info!AN5,0)</f>
        <v>159.392</v>
      </c>
      <c r="IE9" s="21">
        <f>IF(AND(AA44="Di",AA45="N"),Info!AO5,0)</f>
        <v>0</v>
      </c>
      <c r="IF9" s="21">
        <f>IF(AND(AB44="Di",AB45="N"),Info!AP5,0)</f>
        <v>0</v>
      </c>
      <c r="IG9" s="21">
        <f>IF(AND(AC44="Di",AC45="N"),Info!AQ5,0)</f>
        <v>0</v>
      </c>
      <c r="IH9" s="21">
        <f>IF(AND(AD44="Di",AD45="N"),Info!AR5,0)</f>
        <v>0</v>
      </c>
      <c r="II9" s="21">
        <f>IF(AND(AE44="Di",AE45="N"),Info!AS5,0)</f>
        <v>0</v>
      </c>
      <c r="IJ9" s="21">
        <f>IF(AND(AF44="Di",AF45="N"),Info!AT5,0)</f>
        <v>0</v>
      </c>
      <c r="IK9" s="21">
        <f>IF(AND(AG44="Di",AG45="N"),Info!AU5,0)</f>
        <v>0</v>
      </c>
      <c r="IL9" s="21">
        <f t="shared" si="5"/>
        <v>318.78399999999999</v>
      </c>
      <c r="IM9" s="22"/>
      <c r="IN9" s="22"/>
      <c r="IO9" s="22"/>
      <c r="IP9" s="22"/>
      <c r="IQ9" s="22"/>
      <c r="IR9" s="22"/>
      <c r="IS9" s="22"/>
      <c r="IT9" s="17"/>
      <c r="IU9" s="22"/>
      <c r="IV9" s="22"/>
      <c r="IW9" s="22"/>
      <c r="IX9" s="22"/>
      <c r="IY9" s="22"/>
      <c r="IZ9" s="22"/>
      <c r="JA9" s="22"/>
      <c r="JB9" s="22"/>
      <c r="JC9" s="22"/>
      <c r="JD9" s="22"/>
      <c r="JE9" s="22"/>
      <c r="JF9" s="22"/>
      <c r="JG9" s="22"/>
      <c r="JH9" s="22"/>
      <c r="JI9" s="22"/>
      <c r="JJ9" s="22"/>
      <c r="JK9" s="22"/>
      <c r="JL9" s="22"/>
      <c r="JM9" s="22"/>
      <c r="JN9" s="22"/>
      <c r="JO9" s="22"/>
      <c r="JP9" s="22"/>
      <c r="JQ9" s="22"/>
      <c r="JR9" s="22"/>
      <c r="JS9" s="22"/>
      <c r="JT9" s="22"/>
      <c r="JU9" s="22"/>
      <c r="JV9" s="22"/>
      <c r="JW9" s="22"/>
      <c r="JX9" s="22"/>
      <c r="JY9" s="22"/>
      <c r="JZ9" s="22"/>
      <c r="KA9" s="22"/>
      <c r="KB9" s="22"/>
      <c r="KC9" s="22"/>
      <c r="KD9" s="22"/>
      <c r="KE9" s="22"/>
      <c r="KF9" s="22"/>
      <c r="KG9" s="22"/>
      <c r="KH9" s="22"/>
      <c r="KI9" s="22"/>
      <c r="KJ9" s="22"/>
      <c r="KK9" s="22"/>
      <c r="KL9" s="22"/>
      <c r="KM9" s="22"/>
      <c r="KN9" s="22"/>
      <c r="KO9" s="22"/>
      <c r="KP9" s="22"/>
      <c r="KQ9" s="22"/>
      <c r="KR9" s="22"/>
      <c r="KS9" s="22"/>
      <c r="KT9" s="22"/>
      <c r="KU9" s="22"/>
      <c r="KV9" s="22"/>
      <c r="KW9" s="22"/>
      <c r="KX9" s="22"/>
      <c r="KY9" s="22"/>
      <c r="KZ9" s="22"/>
      <c r="LA9" s="22"/>
      <c r="LB9" s="22"/>
      <c r="LC9" s="22"/>
      <c r="LD9" s="22"/>
      <c r="LE9" s="22"/>
      <c r="LF9" s="22"/>
    </row>
    <row r="10" spans="2:318">
      <c r="AH10" s="24" t="s">
        <v>43</v>
      </c>
      <c r="AI10" s="21">
        <f>IF(AND(C4="Wo",C5="V"),Info!Q3,0)</f>
        <v>0</v>
      </c>
      <c r="AJ10" s="21">
        <f>IF(AND(D4="Wo",D5="V"),Info!R3,0)</f>
        <v>0</v>
      </c>
      <c r="AK10" s="21">
        <f>IF(AND(E4="Wo",E5="V"),Info!S3,0)</f>
        <v>0</v>
      </c>
      <c r="AL10" s="21">
        <f>IF(AND(F4="Wo",F5="V"),Info!T3,0)</f>
        <v>0</v>
      </c>
      <c r="AM10" s="21">
        <f>IF(AND(G4="Wo",G5="V"),Info!U3,0)</f>
        <v>0</v>
      </c>
      <c r="AN10" s="21">
        <f>IF(AND(H4="Wo",H5="V"),Info!V3,0)</f>
        <v>0</v>
      </c>
      <c r="AO10" s="21">
        <f>IF(AND(I4="Wo",I5="V"),Info!W3,0)</f>
        <v>0</v>
      </c>
      <c r="AP10" s="21">
        <f>IF(AND(J4="Wo",J5="V"),Info!X3,0)</f>
        <v>0</v>
      </c>
      <c r="AQ10" s="21">
        <f>IF(AND(K4="Wo",K5="V"),Info!Y3,0)</f>
        <v>0</v>
      </c>
      <c r="AR10" s="21">
        <f>IF(AND(L4="Wo",L5="V"),Info!Z3,0)</f>
        <v>0</v>
      </c>
      <c r="AS10" s="21">
        <f>IF(AND(M4="Wo",M5="V"),Info!AA3,0)</f>
        <v>0</v>
      </c>
      <c r="AT10" s="21">
        <f>IF(AND(N4="Wo",N5="V"),Info!AB3,0)</f>
        <v>0</v>
      </c>
      <c r="AU10" s="21">
        <f>IF(AND(O4="Wo",O5="V"),Info!AC3,0)</f>
        <v>0</v>
      </c>
      <c r="AV10" s="21">
        <f>IF(AND(P4="Wo",P5="V"),Info!AD3,0)</f>
        <v>0</v>
      </c>
      <c r="AW10" s="21">
        <f>IF(AND(Q4="Wo",Q5="V"),Info!AE3,0)</f>
        <v>128.92000000000002</v>
      </c>
      <c r="AX10" s="21">
        <f>IF(AND(R4="Wo",R5="V"),Info!AF3,0)</f>
        <v>0</v>
      </c>
      <c r="AY10" s="21">
        <f>IF(AND(S4="Wo",S5="V"),Info!AG3,0)</f>
        <v>0</v>
      </c>
      <c r="AZ10" s="21">
        <f>IF(AND(T4="Wo",T5="V"),Info!AH3,0)</f>
        <v>0</v>
      </c>
      <c r="BA10" s="21">
        <f>IF(AND(U4="Wo",U5="V"),Info!AI3,0)</f>
        <v>0</v>
      </c>
      <c r="BB10" s="21">
        <f>IF(AND(V4="Wo",V5="V"),Info!AJ3,0)</f>
        <v>0</v>
      </c>
      <c r="BC10" s="21">
        <f>IF(AND(W4="Wo",W5="V"),Info!AK3,0)</f>
        <v>0</v>
      </c>
      <c r="BD10" s="21">
        <f>IF(AND(X4="Wo",X5="V"),Info!AL3,0)</f>
        <v>0</v>
      </c>
      <c r="BE10" s="21">
        <f>IF(AND(Y4="Wo",Y5="V"),Info!AM3,0)</f>
        <v>0</v>
      </c>
      <c r="BF10" s="21">
        <f>IF(AND(Z4="Wo",Z5="V"),Info!AN3,0)</f>
        <v>0</v>
      </c>
      <c r="BG10" s="21">
        <f>IF(AND(AA4="Wo",AA5="V"),Info!AO3,0)</f>
        <v>0</v>
      </c>
      <c r="BH10" s="21">
        <f>IF(AND(AB4="Wo",AB5="V"),Info!AP3,0)</f>
        <v>0</v>
      </c>
      <c r="BI10" s="21">
        <f>IF(AND(AC4="Wo",AC5="V"),Info!AQ3,0)</f>
        <v>0</v>
      </c>
      <c r="BJ10" s="21">
        <f>IF(AND(AD4="Wo",AD5="V"),Info!AR3,0)</f>
        <v>0</v>
      </c>
      <c r="BK10" s="21">
        <f>IF(AND(AE4="Wo",AE5="V"),Info!AS3,0)</f>
        <v>0</v>
      </c>
      <c r="BL10" s="21">
        <f>IF(AND(AF4="Wo",AF5="V"),Info!AT3,0)</f>
        <v>0</v>
      </c>
      <c r="BM10" s="21">
        <f>IF(AND(AG4="Wo",AG5="V"),Info!AU3,0)</f>
        <v>0</v>
      </c>
      <c r="BN10" s="21">
        <f t="shared" si="0"/>
        <v>128.92000000000002</v>
      </c>
      <c r="BO10" s="22"/>
      <c r="BP10" s="22"/>
      <c r="BQ10" s="22"/>
      <c r="BR10" s="24" t="s">
        <v>43</v>
      </c>
      <c r="BS10" s="21">
        <f>IF(AND(C12="Wo",C13="V"),Info!Q3,0)</f>
        <v>0</v>
      </c>
      <c r="BT10" s="21">
        <f>IF(AND(D12="Wo",D13="V"),Info!R3,0)</f>
        <v>0</v>
      </c>
      <c r="BU10" s="21">
        <f>IF(AND(E12="Wo",E13="V"),Info!S3,0)</f>
        <v>0</v>
      </c>
      <c r="BV10" s="21">
        <f>IF(AND(F12="Wo",F13="V"),Info!T3,0)</f>
        <v>128.92000000000002</v>
      </c>
      <c r="BW10" s="21">
        <f>IF(AND(G12="Wo",G13="V"),Info!U3,0)</f>
        <v>0</v>
      </c>
      <c r="BX10" s="21">
        <f>IF(AND(H12="Wo",H13="V"),Info!V3,0)</f>
        <v>0</v>
      </c>
      <c r="BY10" s="21">
        <f>IF(AND(I12="Wo",I13="V"),Info!W3,0)</f>
        <v>0</v>
      </c>
      <c r="BZ10" s="21">
        <f>IF(AND(J12="Wo",J13="V"),Info!X3,0)</f>
        <v>0</v>
      </c>
      <c r="CA10" s="21">
        <f>IF(AND(K12="Wo",K13="V"),Info!Y3,0)</f>
        <v>0</v>
      </c>
      <c r="CB10" s="21">
        <f>IF(AND(L12="Wo",L13="V"),Info!Z3,0)</f>
        <v>0</v>
      </c>
      <c r="CC10" s="21">
        <f>IF(AND(M12="Wo",M13="V"),Info!AA3,0)</f>
        <v>0</v>
      </c>
      <c r="CD10" s="21">
        <f>IF(AND(N12="Wo",N13="V"),Info!AB3,0)</f>
        <v>0</v>
      </c>
      <c r="CE10" s="21">
        <f>IF(AND(O12="Wo",O13="V"),Info!AC3,0)</f>
        <v>0</v>
      </c>
      <c r="CF10" s="21">
        <f>IF(AND(P12="Wo",P13="V"),Info!AD3,0)</f>
        <v>0</v>
      </c>
      <c r="CG10" s="21">
        <f>IF(AND(Q12="Wo",Q13="V"),Info!AE3,0)</f>
        <v>0</v>
      </c>
      <c r="CH10" s="21">
        <f>IF(AND(R12="Wo",R13="V"),Info!AF3,0)</f>
        <v>0</v>
      </c>
      <c r="CI10" s="21">
        <f>IF(AND(S12="Wo",S13="V"),Info!AG3,0)</f>
        <v>0</v>
      </c>
      <c r="CJ10" s="21">
        <f>IF(AND(T12="Wo",T13="V"),Info!AH3,0)</f>
        <v>0</v>
      </c>
      <c r="CK10" s="21">
        <f>IF(AND(U12="Wo",U13="V"),Info!AI3,0)</f>
        <v>0</v>
      </c>
      <c r="CL10" s="21">
        <f>IF(AND(V12="Wo",V13="V"),Info!AJ3,0)</f>
        <v>0</v>
      </c>
      <c r="CM10" s="21">
        <f>IF(AND(W12="Wo",W13="V"),Info!AK3,0)</f>
        <v>0</v>
      </c>
      <c r="CN10" s="21">
        <f>IF(AND(X12="Wo",X13="V"),Info!AL3,0)</f>
        <v>0</v>
      </c>
      <c r="CO10" s="21">
        <f>IF(AND(Y12="Wo",Y13="V"),Info!AM3,0)</f>
        <v>0</v>
      </c>
      <c r="CP10" s="21">
        <f>IF(AND(Z12="Wo",Z13="V"),Info!AN3,0)</f>
        <v>0</v>
      </c>
      <c r="CQ10" s="21">
        <f>IF(AND(AA12="Wo",AA13="V"),Info!AO3,0)</f>
        <v>128.92000000000002</v>
      </c>
      <c r="CR10" s="21">
        <f>IF(AND(AB12="Wo",AB13="V"),Info!AP3,0)</f>
        <v>0</v>
      </c>
      <c r="CS10" s="21">
        <f>IF(AND(AC12="Wo",AC13="V"),Info!AQ3,0)</f>
        <v>0</v>
      </c>
      <c r="CT10" s="21">
        <f>IF(AND(AD12="Wo",AD13="V"),Info!AR3,0)</f>
        <v>0</v>
      </c>
      <c r="CU10" s="21">
        <f>IF(AND(AE12="Wo",AE13="V"),Info!AS3,0)</f>
        <v>0</v>
      </c>
      <c r="CV10" s="21">
        <f>IF(AND(AF12="Wo",AF13="V"),Info!AT3,0)</f>
        <v>0</v>
      </c>
      <c r="CW10" s="21">
        <f>IF(AND(AG12="Wo",AG13="V"),Info!AU3,0)</f>
        <v>0</v>
      </c>
      <c r="CX10" s="21">
        <f t="shared" si="1"/>
        <v>257.84000000000003</v>
      </c>
      <c r="CY10" s="22"/>
      <c r="CZ10" s="22"/>
      <c r="DA10" s="22"/>
      <c r="DB10" s="24" t="s">
        <v>43</v>
      </c>
      <c r="DC10" s="21">
        <f>IF(AND(C20="Wo",C21="V"),Info!Q3,0)</f>
        <v>0</v>
      </c>
      <c r="DD10" s="21">
        <f>IF(AND(D20="Wo",D21="V"),Info!R3,0)</f>
        <v>0</v>
      </c>
      <c r="DE10" s="21">
        <f>IF(AND(E20="Wo",E21="V"),Info!S3,0)</f>
        <v>0</v>
      </c>
      <c r="DF10" s="21">
        <f>IF(AND(F20="Wo",F21="V"),Info!T3,0)</f>
        <v>0</v>
      </c>
      <c r="DG10" s="21">
        <f>IF(AND(G20="Wo",G21="V"),Info!U3,0)</f>
        <v>0</v>
      </c>
      <c r="DH10" s="21">
        <f>IF(AND(H20="Wo",H21="V"),Info!V3,0)</f>
        <v>0</v>
      </c>
      <c r="DI10" s="21">
        <f>IF(AND(I20="Wo",I21="V"),Info!W3,0)</f>
        <v>0</v>
      </c>
      <c r="DJ10" s="21">
        <f>IF(AND(J20="Wo",J21="V"),Info!X3,0)</f>
        <v>0</v>
      </c>
      <c r="DK10" s="21">
        <f>IF(AND(K20="Wo",K21="V"),Info!Y3,0)</f>
        <v>0</v>
      </c>
      <c r="DL10" s="21">
        <f>IF(AND(L20="Wo",L21="V"),Info!Z3,0)</f>
        <v>0</v>
      </c>
      <c r="DM10" s="21">
        <f>IF(AND(M20="Wo",M21="V"),Info!AA3,0)</f>
        <v>0</v>
      </c>
      <c r="DN10" s="21">
        <f>IF(AND(N20="Wo",N21="V"),Info!AB3,0)</f>
        <v>0</v>
      </c>
      <c r="DO10" s="21">
        <f>IF(AND(O20="Wo",O21="V"),Info!AC3,0)</f>
        <v>128.92000000000002</v>
      </c>
      <c r="DP10" s="21">
        <f>IF(AND(P20="Wo",P21="V"),Info!AD3,0)</f>
        <v>0</v>
      </c>
      <c r="DQ10" s="21">
        <f>IF(AND(Q20="Wo",Q21="V"),Info!AE3,0)</f>
        <v>0</v>
      </c>
      <c r="DR10" s="21">
        <f>IF(AND(R20="Wo",R21="V"),Info!AF3,0)</f>
        <v>0</v>
      </c>
      <c r="DS10" s="21">
        <f>IF(AND(S20="Wo",S21="V"),Info!AG3,0)</f>
        <v>0</v>
      </c>
      <c r="DT10" s="21">
        <f>IF(AND(T20="Wo",T21="V"),Info!AH3,0)</f>
        <v>0</v>
      </c>
      <c r="DU10" s="21">
        <f>IF(AND(U20="Wo",U21="V"),Info!AI3,0)</f>
        <v>0</v>
      </c>
      <c r="DV10" s="21">
        <f>IF(AND(V20="Wo",V21="V"),Info!AJ3,0)</f>
        <v>0</v>
      </c>
      <c r="DW10" s="21">
        <f>IF(AND(W20="Wo",W21="V"),Info!AK3,0)</f>
        <v>0</v>
      </c>
      <c r="DX10" s="21">
        <f>IF(AND(X20="Wo",X21="V"),Info!AL3,0)</f>
        <v>0</v>
      </c>
      <c r="DY10" s="21">
        <f>IF(AND(Y20="Wo",Y21="V"),Info!AM3,0)</f>
        <v>0</v>
      </c>
      <c r="DZ10" s="21">
        <f>IF(AND(Z20="Wo",Z21="V"),Info!AN3,0)</f>
        <v>0</v>
      </c>
      <c r="EA10" s="21">
        <f>IF(AND(AA20="Wo",AA21="V"),Info!AO3,0)</f>
        <v>0</v>
      </c>
      <c r="EB10" s="21">
        <f>IF(AND(AB20="Wo",AB21="V"),Info!AP3,0)</f>
        <v>0</v>
      </c>
      <c r="EC10" s="21">
        <f>IF(AND(AC20="Wo",AC21="V"),Info!AQ3,0)</f>
        <v>0</v>
      </c>
      <c r="ED10" s="21">
        <f>IF(AND(AD20="Wo",AD21="V"),Info!AR3,0)</f>
        <v>0</v>
      </c>
      <c r="EE10" s="21">
        <f>IF(AND(AE20="Wo",AE21="V"),Info!AS3,0)</f>
        <v>0</v>
      </c>
      <c r="EF10" s="21">
        <f>IF(AND(AF20="Wo",AF21="V"),Info!AT3,0)</f>
        <v>0</v>
      </c>
      <c r="EG10" s="21">
        <f>IF(AND(AG20="Wo",AG21="V"),Info!AU3,0)</f>
        <v>0</v>
      </c>
      <c r="EH10" s="21">
        <f t="shared" si="2"/>
        <v>128.92000000000002</v>
      </c>
      <c r="EI10" s="22"/>
      <c r="EJ10" s="22"/>
      <c r="EK10" s="22"/>
      <c r="EL10" s="24" t="s">
        <v>43</v>
      </c>
      <c r="EM10" s="21">
        <f>IF(AND(C28="Wo",C29="V"),Info!Q3,0)</f>
        <v>0</v>
      </c>
      <c r="EN10" s="21">
        <f>IF(AND(D28="Wo",D29="V"),Info!R3,0)</f>
        <v>0</v>
      </c>
      <c r="EO10" s="21">
        <f>IF(AND(E28="Wo",E29="V"),Info!S3,0)</f>
        <v>0</v>
      </c>
      <c r="EP10" s="21">
        <f>IF(AND(F28="Wo",F29="V"),Info!T3,0)</f>
        <v>0</v>
      </c>
      <c r="EQ10" s="21">
        <f>IF(AND(G28="Wo",G29="V"),Info!U3,0)</f>
        <v>0</v>
      </c>
      <c r="ER10" s="21">
        <f>IF(AND(H28="Wo",H29="V"),Info!V3,0)</f>
        <v>0</v>
      </c>
      <c r="ES10" s="21">
        <f>IF(AND(I28="Wo",I29="V"),Info!W3,0)</f>
        <v>0</v>
      </c>
      <c r="ET10" s="21">
        <f>IF(AND(J28="Wo",J29="V"),Info!X3,0)</f>
        <v>0</v>
      </c>
      <c r="EU10" s="21">
        <f>IF(AND(K28="Wo",K29="V"),Info!Y3,0)</f>
        <v>0</v>
      </c>
      <c r="EV10" s="21">
        <f>IF(AND(L28="Wo",L29="V"),Info!Z3,0)</f>
        <v>0</v>
      </c>
      <c r="EW10" s="21">
        <f>IF(AND(M28="Wo",M29="V"),Info!AA3,0)</f>
        <v>0</v>
      </c>
      <c r="EX10" s="21">
        <f>IF(AND(N28="Wo",N29="V"),Info!AB3,0)</f>
        <v>0</v>
      </c>
      <c r="EY10" s="21">
        <f>IF(AND(O28="Wo",O29="V"),Info!AC3,0)</f>
        <v>0</v>
      </c>
      <c r="EZ10" s="21">
        <f>IF(AND(P28="Wo",P29="V"),Info!AD3,0)</f>
        <v>0</v>
      </c>
      <c r="FA10" s="21">
        <f>IF(AND(Q28="Wo",Q29="V"),Info!AE3,0)</f>
        <v>0</v>
      </c>
      <c r="FB10" s="21">
        <f>IF(AND(R28="Wo",R29="V"),Info!AF3,0)</f>
        <v>0</v>
      </c>
      <c r="FC10" s="21">
        <f>IF(AND(S28="Wo",S29="V"),Info!AG3,0)</f>
        <v>0</v>
      </c>
      <c r="FD10" s="21">
        <f>IF(AND(T28="Wo",T29="V"),Info!AH3,0)</f>
        <v>0</v>
      </c>
      <c r="FE10" s="21">
        <f>IF(AND(U28="Wo",U29="V"),Info!AI3,0)</f>
        <v>0</v>
      </c>
      <c r="FF10" s="21">
        <f>IF(AND(V28="Wo",V29="V"),Info!AJ3,0)</f>
        <v>0</v>
      </c>
      <c r="FG10" s="21">
        <f>IF(AND(W28="Wo",W29="V"),Info!AK3,0)</f>
        <v>0</v>
      </c>
      <c r="FH10" s="21">
        <f>IF(AND(X28="Wo",X29="V"),Info!AL3,0)</f>
        <v>128.92000000000002</v>
      </c>
      <c r="FI10" s="21">
        <f>IF(AND(Y28="Wo",Y29="V"),Info!AM3,0)</f>
        <v>0</v>
      </c>
      <c r="FJ10" s="21">
        <f>IF(AND(Z28="Wo",Z29="V"),Info!AN3,0)</f>
        <v>0</v>
      </c>
      <c r="FK10" s="21">
        <f>IF(AND(AA28="Wo",AA29="V"),Info!AO3,0)</f>
        <v>0</v>
      </c>
      <c r="FL10" s="21">
        <f>IF(AND(AB28="Wo",AB29="V"),Info!AP3,0)</f>
        <v>0</v>
      </c>
      <c r="FM10" s="21">
        <f>IF(AND(AC28="Wo",AC29="V"),Info!AQ3,0)</f>
        <v>0</v>
      </c>
      <c r="FN10" s="21">
        <f>IF(AND(AD28="Wo",AD29="V"),Info!AR3,0)</f>
        <v>0</v>
      </c>
      <c r="FO10" s="21">
        <f>IF(AND(AE28="Wo",AE29="V"),Info!AS3,0)</f>
        <v>0</v>
      </c>
      <c r="FP10" s="21">
        <f>IF(AND(AF28="Wo",AF29="V"),Info!AT3,0)</f>
        <v>0</v>
      </c>
      <c r="FQ10" s="21">
        <f>IF(AND(AG28="Wo",AG29="V"),Info!AU3,0)</f>
        <v>0</v>
      </c>
      <c r="FR10" s="21">
        <f t="shared" si="3"/>
        <v>128.92000000000002</v>
      </c>
      <c r="FS10" s="22"/>
      <c r="FT10" s="22"/>
      <c r="FU10" s="22"/>
      <c r="FV10" s="24" t="s">
        <v>43</v>
      </c>
      <c r="FW10" s="21">
        <f>IF(AND(C36="Wo",C37="V"),Info!Q3,0)</f>
        <v>0</v>
      </c>
      <c r="FX10" s="21">
        <f>IF(AND(D36="Wo",D37="V"),Info!R3,0)</f>
        <v>0</v>
      </c>
      <c r="FY10" s="21">
        <f>IF(AND(E36="Wo",E37="V"),Info!S3,0)</f>
        <v>0</v>
      </c>
      <c r="FZ10" s="21">
        <f>IF(AND(F36="Wo",F37="V"),Info!T3,0)</f>
        <v>0</v>
      </c>
      <c r="GA10" s="21">
        <f>IF(AND(G36="Wo",G37="V"),Info!U3,0)</f>
        <v>0</v>
      </c>
      <c r="GB10" s="21">
        <f>IF(AND(H36="Wo",H37="V"),Info!V3,0)</f>
        <v>0</v>
      </c>
      <c r="GC10" s="21">
        <f>IF(AND(I36="Wo",I37="V"),Info!W3,0)</f>
        <v>0</v>
      </c>
      <c r="GD10" s="21">
        <f>IF(AND(J36="Wo",J37="V"),Info!X3,0)</f>
        <v>0</v>
      </c>
      <c r="GE10" s="21">
        <f>IF(AND(K36="Wo",K37="V"),Info!Y3,0)</f>
        <v>0</v>
      </c>
      <c r="GF10" s="21">
        <f>IF(AND(L36="Wo",L37="V"),Info!Z3,0)</f>
        <v>0</v>
      </c>
      <c r="GG10" s="21">
        <f>IF(AND(M36="Wo",M37="V"),Info!AA3,0)</f>
        <v>0</v>
      </c>
      <c r="GH10" s="21">
        <f>IF(AND(N36="Wo",N37="V"),Info!AB3,0)</f>
        <v>0</v>
      </c>
      <c r="GI10" s="21">
        <f>IF(AND(O36="Wo",O37="V"),Info!AC3,0)</f>
        <v>0</v>
      </c>
      <c r="GJ10" s="21">
        <f>IF(AND(P36="Wo",P37="V"),Info!AD3,0)</f>
        <v>0</v>
      </c>
      <c r="GK10" s="21">
        <f>IF(AND(Q36="Wo",Q37="V"),Info!AE3,0)</f>
        <v>0</v>
      </c>
      <c r="GL10" s="21">
        <f>IF(AND(R36="Wo",R37="V"),Info!AF3,0)</f>
        <v>0</v>
      </c>
      <c r="GM10" s="21">
        <f>IF(AND(S36="Wo",S37="V"),Info!AG3,0)</f>
        <v>0</v>
      </c>
      <c r="GN10" s="21">
        <f>IF(AND(T36="Wo",T37="V"),Info!AH3,0)</f>
        <v>0</v>
      </c>
      <c r="GO10" s="21">
        <f>IF(AND(U36="Wo",U37="V"),Info!AI3,0)</f>
        <v>0</v>
      </c>
      <c r="GP10" s="21">
        <f>IF(AND(V36="Wo",V37="V"),Info!AJ3,0)</f>
        <v>0</v>
      </c>
      <c r="GQ10" s="21">
        <f>IF(AND(W36="Wo",W37="V"),Info!AK3,0)</f>
        <v>0</v>
      </c>
      <c r="GR10" s="21">
        <f>IF(AND(X36="Wo",X37="V"),Info!AL3,0)</f>
        <v>0</v>
      </c>
      <c r="GS10" s="21">
        <f>IF(AND(Y36="Wo",Y37="V"),Info!AM3,0)</f>
        <v>0</v>
      </c>
      <c r="GT10" s="21">
        <f>IF(AND(Z36="Wo",Z37="V"),Info!AN3,0)</f>
        <v>0</v>
      </c>
      <c r="GU10" s="21">
        <f>IF(AND(AA36="Wo",AA37="V"),Info!AO3,0)</f>
        <v>0</v>
      </c>
      <c r="GV10" s="21">
        <f>IF(AND(AB36="Wo",AB37="V"),Info!AP3,0)</f>
        <v>0</v>
      </c>
      <c r="GW10" s="21">
        <f>IF(AND(AC36="Wo",AC37="V"),Info!AQ3,0)</f>
        <v>0</v>
      </c>
      <c r="GX10" s="21">
        <f>IF(AND(AD36="Wo",AD37="V"),Info!AR3,0)</f>
        <v>0</v>
      </c>
      <c r="GY10" s="21">
        <f>IF(AND(AE36="Wo",AE37="V"),Info!AS3,0)</f>
        <v>0</v>
      </c>
      <c r="GZ10" s="21">
        <f>IF(AND(AF36="Wo",AF37="V"),Info!AT3,0)</f>
        <v>128.92000000000002</v>
      </c>
      <c r="HA10" s="21">
        <f>IF(AND(AG36="Wo",AG37="V"),Info!AU3,0)</f>
        <v>0</v>
      </c>
      <c r="HB10" s="21">
        <f t="shared" si="4"/>
        <v>128.92000000000002</v>
      </c>
      <c r="HC10" s="22"/>
      <c r="HD10" s="22"/>
      <c r="HE10" s="22"/>
      <c r="HF10" s="24" t="s">
        <v>43</v>
      </c>
      <c r="HG10" s="21">
        <f>IF(AND(C44="Wo",C45="V"),Info!Q3,0)</f>
        <v>0</v>
      </c>
      <c r="HH10" s="21">
        <f>IF(AND(D44="Wo",D45="V"),Info!R3,0)</f>
        <v>0</v>
      </c>
      <c r="HI10" s="21">
        <f>IF(AND(E44="Wo",E45="V"),Info!S3,0)</f>
        <v>0</v>
      </c>
      <c r="HJ10" s="21">
        <f>IF(AND(F44="Wo",F45="V"),Info!T3,0)</f>
        <v>0</v>
      </c>
      <c r="HK10" s="21">
        <f>IF(AND(G44="Wo",G45="V"),Info!U3,0)</f>
        <v>0</v>
      </c>
      <c r="HL10" s="21">
        <f>IF(AND(H44="Wo",H45="V"),Info!V3,0)</f>
        <v>0</v>
      </c>
      <c r="HM10" s="21">
        <f>IF(AND(I44="Wo",I45="V"),Info!W3,0)</f>
        <v>0</v>
      </c>
      <c r="HN10" s="21">
        <f>IF(AND(J44="Wo",J45="V"),Info!X3,0)</f>
        <v>0</v>
      </c>
      <c r="HO10" s="21">
        <f>IF(AND(K44="Wo",K45="V"),Info!Y3,0)</f>
        <v>0</v>
      </c>
      <c r="HP10" s="21">
        <f>IF(AND(L44="Wo",L45="V"),Info!Z3,0)</f>
        <v>0</v>
      </c>
      <c r="HQ10" s="21">
        <f>IF(AND(M44="Wo",M45="V"),Info!AA3,0)</f>
        <v>0</v>
      </c>
      <c r="HR10" s="21">
        <f>IF(AND(N44="Wo",N45="V"),Info!AB3,0)</f>
        <v>0</v>
      </c>
      <c r="HS10" s="21">
        <f>IF(AND(O44="Wo",O45="V"),Info!AC3,0)</f>
        <v>0</v>
      </c>
      <c r="HT10" s="21">
        <f>IF(AND(P44="Wo",P45="V"),Info!AD3,0)</f>
        <v>0</v>
      </c>
      <c r="HU10" s="21">
        <f>IF(AND(Q44="Wo",Q45="V"),Info!AE3,0)</f>
        <v>0</v>
      </c>
      <c r="HV10" s="21">
        <f>IF(AND(R44="Wo",R45="V"),Info!AF3,0)</f>
        <v>0</v>
      </c>
      <c r="HW10" s="21">
        <f>IF(AND(S44="Wo",S45="V"),Info!AG3,0)</f>
        <v>0</v>
      </c>
      <c r="HX10" s="21">
        <f>IF(AND(T44="Wo",T45="V"),Info!AH3,0)</f>
        <v>0</v>
      </c>
      <c r="HY10" s="21">
        <f>IF(AND(U44="Wo",U45="V"),Info!AI3,0)</f>
        <v>0</v>
      </c>
      <c r="HZ10" s="21">
        <f>IF(AND(V44="Wo",V45="V"),Info!AJ3,0)</f>
        <v>0</v>
      </c>
      <c r="IA10" s="21">
        <f>IF(AND(W44="Wo",W45="V"),Info!AK3,0)</f>
        <v>0</v>
      </c>
      <c r="IB10" s="21">
        <f>IF(AND(X44="Wo",X45="V"),Info!AL3,0)</f>
        <v>0</v>
      </c>
      <c r="IC10" s="21">
        <f>IF(AND(Y44="Wo",Y45="V"),Info!AM3,0)</f>
        <v>0</v>
      </c>
      <c r="ID10" s="21">
        <f>IF(AND(Z44="Wo",Z45="V"),Info!AN3,0)</f>
        <v>0</v>
      </c>
      <c r="IE10" s="21">
        <f>IF(AND(AA44="Wo",AA45="V"),Info!AO3,0)</f>
        <v>0</v>
      </c>
      <c r="IF10" s="21">
        <f>IF(AND(AB44="Wo",AB45="V"),Info!AP3,0)</f>
        <v>0</v>
      </c>
      <c r="IG10" s="21">
        <f>IF(AND(AC44="Wo",AC45="V"),Info!AQ3,0)</f>
        <v>0</v>
      </c>
      <c r="IH10" s="21">
        <f>IF(AND(AD44="Wo",AD45="V"),Info!AR3,0)</f>
        <v>0</v>
      </c>
      <c r="II10" s="21">
        <f>IF(AND(AE44="Wo",AE45="V"),Info!AS3,0)</f>
        <v>0</v>
      </c>
      <c r="IJ10" s="21">
        <f>IF(AND(AF44="Wo",AF45="V"),Info!AT3,0)</f>
        <v>0</v>
      </c>
      <c r="IK10" s="21">
        <f>IF(AND(AG44="Wo",AG45="V"),Info!AU3,0)</f>
        <v>0</v>
      </c>
      <c r="IL10" s="21">
        <f t="shared" si="5"/>
        <v>0</v>
      </c>
      <c r="IM10" s="22"/>
      <c r="IN10" s="22"/>
      <c r="IO10" s="22"/>
      <c r="IP10" s="22"/>
      <c r="IQ10" s="22"/>
      <c r="IR10" s="22"/>
      <c r="IS10" s="22"/>
      <c r="IT10" s="17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</row>
    <row r="11" spans="2:318">
      <c r="B11" s="15" t="s">
        <v>8</v>
      </c>
      <c r="C11" s="15">
        <v>1</v>
      </c>
      <c r="D11" s="15">
        <v>2</v>
      </c>
      <c r="E11" s="15">
        <v>3</v>
      </c>
      <c r="F11" s="15">
        <v>4</v>
      </c>
      <c r="G11" s="15">
        <v>5</v>
      </c>
      <c r="H11" s="15">
        <v>6</v>
      </c>
      <c r="I11" s="15">
        <v>7</v>
      </c>
      <c r="J11" s="15">
        <v>8</v>
      </c>
      <c r="K11" s="15">
        <v>9</v>
      </c>
      <c r="L11" s="15">
        <v>10</v>
      </c>
      <c r="M11" s="15">
        <v>11</v>
      </c>
      <c r="N11" s="15">
        <v>12</v>
      </c>
      <c r="O11" s="15">
        <v>13</v>
      </c>
      <c r="P11" s="15">
        <v>14</v>
      </c>
      <c r="Q11" s="15">
        <v>15</v>
      </c>
      <c r="R11" s="15">
        <v>16</v>
      </c>
      <c r="S11" s="15">
        <v>17</v>
      </c>
      <c r="T11" s="15">
        <v>18</v>
      </c>
      <c r="U11" s="15">
        <v>19</v>
      </c>
      <c r="V11" s="15">
        <v>20</v>
      </c>
      <c r="W11" s="15">
        <v>21</v>
      </c>
      <c r="X11" s="15">
        <v>22</v>
      </c>
      <c r="Y11" s="15">
        <v>23</v>
      </c>
      <c r="Z11" s="15">
        <v>24</v>
      </c>
      <c r="AA11" s="15">
        <v>25</v>
      </c>
      <c r="AB11" s="15">
        <v>26</v>
      </c>
      <c r="AC11" s="15">
        <v>27</v>
      </c>
      <c r="AD11" s="15">
        <v>28</v>
      </c>
      <c r="AE11" s="15">
        <v>29</v>
      </c>
      <c r="AF11" s="15">
        <v>30</v>
      </c>
      <c r="AG11" s="16">
        <v>31</v>
      </c>
      <c r="AH11" s="24" t="s">
        <v>44</v>
      </c>
      <c r="AI11" s="21">
        <f>IF(AND(C4="Wo",C5="L"),Info!Q4,0)</f>
        <v>0</v>
      </c>
      <c r="AJ11" s="21">
        <f>IF(AND(D4="Wo",D5="L"),Info!R4,0)</f>
        <v>0</v>
      </c>
      <c r="AK11" s="21">
        <f>IF(AND(E4="Wo",E5="L"),Info!S4,0)</f>
        <v>0</v>
      </c>
      <c r="AL11" s="21">
        <f>IF(AND(F4="Wo",F5="L"),Info!T4,0)</f>
        <v>0</v>
      </c>
      <c r="AM11" s="21">
        <f>IF(AND(G4="Wo",G5="L"),Info!U4,0)</f>
        <v>0</v>
      </c>
      <c r="AN11" s="21">
        <f>IF(AND(H4="Wo",H5="L"),Info!V4,0)</f>
        <v>0</v>
      </c>
      <c r="AO11" s="21">
        <f>IF(AND(I4="Wo",I5="L"),Info!W4,0)</f>
        <v>0</v>
      </c>
      <c r="AP11" s="21">
        <f>IF(AND(J4="Wo",J5="L"),Info!X4,0)</f>
        <v>0</v>
      </c>
      <c r="AQ11" s="21">
        <f>IF(AND(K4="Wo",K5="L"),Info!Y4,0)</f>
        <v>0</v>
      </c>
      <c r="AR11" s="21">
        <f>IF(AND(L4="Wo",L5="L"),Info!Z4,0)</f>
        <v>0</v>
      </c>
      <c r="AS11" s="21">
        <f>IF(AND(M4="Wo",M5="L"),Info!AA4,0)</f>
        <v>0</v>
      </c>
      <c r="AT11" s="21">
        <f>IF(AND(N4="Wo",N5="L"),Info!AB4,0)</f>
        <v>0</v>
      </c>
      <c r="AU11" s="21">
        <f>IF(AND(O4="Wo",O5="L"),Info!AC4,0)</f>
        <v>0</v>
      </c>
      <c r="AV11" s="21">
        <f>IF(AND(P4="Wo",P5="L"),Info!AD4,0)</f>
        <v>0</v>
      </c>
      <c r="AW11" s="21">
        <f>IF(AND(Q4="Wo",Q5="L"),Info!AE4,0)</f>
        <v>0</v>
      </c>
      <c r="AX11" s="21">
        <f>IF(AND(R4="Wo",R5="L"),Info!AF4,0)</f>
        <v>0</v>
      </c>
      <c r="AY11" s="21">
        <f>IF(AND(S4="Wo",S5="L"),Info!AG4,0)</f>
        <v>0</v>
      </c>
      <c r="AZ11" s="21">
        <f>IF(AND(T4="Wo",T5="L"),Info!AH4,0)</f>
        <v>0</v>
      </c>
      <c r="BA11" s="21">
        <f>IF(AND(U4="Wo",U5="L"),Info!AI4,0)</f>
        <v>0</v>
      </c>
      <c r="BB11" s="21">
        <f>IF(AND(V4="Wo",V5="L"),Info!AJ4,0)</f>
        <v>0</v>
      </c>
      <c r="BC11" s="21">
        <f>IF(AND(W4="Wo",W5="L"),Info!AK4,0)</f>
        <v>0</v>
      </c>
      <c r="BD11" s="21">
        <f>IF(AND(X4="Wo",X5="L"),Info!AL4,0)</f>
        <v>0</v>
      </c>
      <c r="BE11" s="21">
        <f>IF(AND(Y4="Wo",Y5="L"),Info!AM4,0)</f>
        <v>0</v>
      </c>
      <c r="BF11" s="21">
        <f>IF(AND(Z4="Wo",Z5="L"),Info!AN4,0)</f>
        <v>0</v>
      </c>
      <c r="BG11" s="21">
        <f>IF(AND(AA4="Wo",AA5="L"),Info!AO4,0)</f>
        <v>0</v>
      </c>
      <c r="BH11" s="21">
        <f>IF(AND(AB4="Wo",AB5="L"),Info!AP4,0)</f>
        <v>0</v>
      </c>
      <c r="BI11" s="21">
        <f>IF(AND(AC4="Wo",AC5="L"),Info!AQ4,0)</f>
        <v>0</v>
      </c>
      <c r="BJ11" s="21">
        <f>IF(AND(AD4="Wo",AD5="L"),Info!AR4,0)</f>
        <v>0</v>
      </c>
      <c r="BK11" s="21">
        <f>IF(AND(AE4="Wo",AE5="L"),Info!AS4,0)</f>
        <v>0</v>
      </c>
      <c r="BL11" s="21">
        <f>IF(AND(AF4="Wo",AF5="L"),Info!AT4,0)</f>
        <v>0</v>
      </c>
      <c r="BM11" s="21">
        <f>IF(AND(AG4="Wo",AG5="L"),Info!AU4,0)</f>
        <v>0</v>
      </c>
      <c r="BN11" s="21">
        <f t="shared" si="0"/>
        <v>0</v>
      </c>
      <c r="BO11" s="22"/>
      <c r="BP11" s="22"/>
      <c r="BQ11" s="22"/>
      <c r="BR11" s="24" t="s">
        <v>44</v>
      </c>
      <c r="BS11" s="21">
        <f>IF(AND(C12="Wo",C13="L"),Info!Q4,0)</f>
        <v>0</v>
      </c>
      <c r="BT11" s="21">
        <f>IF(AND(D12="Wo",D13="L"),Info!R4,0)</f>
        <v>0</v>
      </c>
      <c r="BU11" s="21">
        <f>IF(AND(E12="Wo",E13="L"),Info!S4,0)</f>
        <v>0</v>
      </c>
      <c r="BV11" s="21">
        <f>IF(AND(F12="Wo",F13="L"),Info!T4,0)</f>
        <v>0</v>
      </c>
      <c r="BW11" s="21">
        <f>IF(AND(G12="Wo",G13="L"),Info!U4,0)</f>
        <v>0</v>
      </c>
      <c r="BX11" s="21">
        <f>IF(AND(H12="Wo",H13="L"),Info!V4,0)</f>
        <v>0</v>
      </c>
      <c r="BY11" s="21">
        <f>IF(AND(I12="Wo",I13="L"),Info!W4,0)</f>
        <v>0</v>
      </c>
      <c r="BZ11" s="21">
        <f>IF(AND(J12="Wo",J13="L"),Info!X4,0)</f>
        <v>0</v>
      </c>
      <c r="CA11" s="21">
        <f>IF(AND(K12="Wo",K13="L"),Info!Y4,0)</f>
        <v>0</v>
      </c>
      <c r="CB11" s="21">
        <f>IF(AND(L12="Wo",L13="L"),Info!Z4,0)</f>
        <v>0</v>
      </c>
      <c r="CC11" s="21">
        <f>IF(AND(M12="Wo",M13="L"),Info!AA4,0)</f>
        <v>0</v>
      </c>
      <c r="CD11" s="21">
        <f>IF(AND(N12="Wo",N13="L"),Info!AB4,0)</f>
        <v>0</v>
      </c>
      <c r="CE11" s="21">
        <f>IF(AND(O12="Wo",O13="L"),Info!AC4,0)</f>
        <v>0</v>
      </c>
      <c r="CF11" s="21">
        <f>IF(AND(P12="Wo",P13="L"),Info!AD4,0)</f>
        <v>0</v>
      </c>
      <c r="CG11" s="21">
        <f>IF(AND(Q12="Wo",Q13="L"),Info!AE4,0)</f>
        <v>0</v>
      </c>
      <c r="CH11" s="21">
        <f>IF(AND(R12="Wo",R13="L"),Info!AF4,0)</f>
        <v>0</v>
      </c>
      <c r="CI11" s="21">
        <f>IF(AND(S12="Wo",S13="L"),Info!AG4,0)</f>
        <v>0</v>
      </c>
      <c r="CJ11" s="21">
        <f>IF(AND(T12="Wo",T13="L"),Info!AH4,0)</f>
        <v>0</v>
      </c>
      <c r="CK11" s="21">
        <f>IF(AND(U12="Wo",U13="L"),Info!AI4,0)</f>
        <v>0</v>
      </c>
      <c r="CL11" s="21">
        <f>IF(AND(V12="Wo",V13="L"),Info!AJ4,0)</f>
        <v>0</v>
      </c>
      <c r="CM11" s="21">
        <f>IF(AND(W12="Wo",W13="L"),Info!AK4,0)</f>
        <v>0</v>
      </c>
      <c r="CN11" s="21">
        <f>IF(AND(X12="Wo",X13="L"),Info!AL4,0)</f>
        <v>0</v>
      </c>
      <c r="CO11" s="21">
        <f>IF(AND(Y12="Wo",Y13="L"),Info!AM4,0)</f>
        <v>0</v>
      </c>
      <c r="CP11" s="21">
        <f>IF(AND(Z12="Wo",Z13="L"),Info!AN4,0)</f>
        <v>0</v>
      </c>
      <c r="CQ11" s="21">
        <f>IF(AND(AA12="Wo",AA13="L"),Info!AO4,0)</f>
        <v>0</v>
      </c>
      <c r="CR11" s="21">
        <f>IF(AND(AB12="Wo",AB13="L"),Info!AP4,0)</f>
        <v>0</v>
      </c>
      <c r="CS11" s="21">
        <f>IF(AND(AC12="Wo",AC13="L"),Info!AQ4,0)</f>
        <v>0</v>
      </c>
      <c r="CT11" s="21">
        <f>IF(AND(AD12="Wo",AD13="L"),Info!AR4,0)</f>
        <v>0</v>
      </c>
      <c r="CU11" s="21">
        <f>IF(AND(AE12="Wo",AE13="L"),Info!AS4,0)</f>
        <v>0</v>
      </c>
      <c r="CV11" s="21">
        <f>IF(AND(AF12="Wo",AF13="L"),Info!AT4,0)</f>
        <v>0</v>
      </c>
      <c r="CW11" s="21">
        <f>IF(AND(AG12="Wo",AG13="L"),Info!AU4,0)</f>
        <v>0</v>
      </c>
      <c r="CX11" s="21">
        <f t="shared" si="1"/>
        <v>0</v>
      </c>
      <c r="CY11" s="22"/>
      <c r="CZ11" s="22"/>
      <c r="DA11" s="22"/>
      <c r="DB11" s="24" t="s">
        <v>44</v>
      </c>
      <c r="DC11" s="21">
        <f>IF(AND(C20="Wo",C21="L"),Info!Q4,0)</f>
        <v>0</v>
      </c>
      <c r="DD11" s="21">
        <f>IF(AND(D20="Wo",D21="L"),Info!R4,0)</f>
        <v>0</v>
      </c>
      <c r="DE11" s="21">
        <f>IF(AND(E20="Wo",E21="L"),Info!S4,0)</f>
        <v>0</v>
      </c>
      <c r="DF11" s="21">
        <f>IF(AND(F20="Wo",F21="L"),Info!T4,0)</f>
        <v>0</v>
      </c>
      <c r="DG11" s="21">
        <f>IF(AND(G20="Wo",G21="L"),Info!U4,0)</f>
        <v>0</v>
      </c>
      <c r="DH11" s="21">
        <f>IF(AND(H20="Wo",H21="L"),Info!V4,0)</f>
        <v>128.92000000000002</v>
      </c>
      <c r="DI11" s="21">
        <f>IF(AND(I20="Wo",I21="L"),Info!W4,0)</f>
        <v>0</v>
      </c>
      <c r="DJ11" s="21">
        <f>IF(AND(J20="Wo",J21="L"),Info!X4,0)</f>
        <v>0</v>
      </c>
      <c r="DK11" s="21">
        <f>IF(AND(K20="Wo",K21="L"),Info!Y4,0)</f>
        <v>0</v>
      </c>
      <c r="DL11" s="21">
        <f>IF(AND(L20="Wo",L21="L"),Info!Z4,0)</f>
        <v>0</v>
      </c>
      <c r="DM11" s="21">
        <f>IF(AND(M20="Wo",M21="L"),Info!AA4,0)</f>
        <v>0</v>
      </c>
      <c r="DN11" s="21">
        <f>IF(AND(N20="Wo",N21="L"),Info!AB4,0)</f>
        <v>0</v>
      </c>
      <c r="DO11" s="21">
        <f>IF(AND(O20="Wo",O21="L"),Info!AC4,0)</f>
        <v>0</v>
      </c>
      <c r="DP11" s="21">
        <f>IF(AND(P20="Wo",P21="L"),Info!AD4,0)</f>
        <v>0</v>
      </c>
      <c r="DQ11" s="21">
        <f>IF(AND(Q20="Wo",Q21="L"),Info!AE4,0)</f>
        <v>0</v>
      </c>
      <c r="DR11" s="21">
        <f>IF(AND(R20="Wo",R21="L"),Info!AF4,0)</f>
        <v>0</v>
      </c>
      <c r="DS11" s="21">
        <f>IF(AND(S20="Wo",S21="L"),Info!AG4,0)</f>
        <v>0</v>
      </c>
      <c r="DT11" s="21">
        <f>IF(AND(T20="Wo",T21="L"),Info!AH4,0)</f>
        <v>0</v>
      </c>
      <c r="DU11" s="21">
        <f>IF(AND(U20="Wo",U21="L"),Info!AI4,0)</f>
        <v>0</v>
      </c>
      <c r="DV11" s="21">
        <f>IF(AND(V20="Wo",V21="L"),Info!AJ4,0)</f>
        <v>0</v>
      </c>
      <c r="DW11" s="21">
        <f>IF(AND(W20="Wo",W21="L"),Info!AK4,0)</f>
        <v>0</v>
      </c>
      <c r="DX11" s="21">
        <f>IF(AND(X20="Wo",X21="L"),Info!AL4,0)</f>
        <v>0</v>
      </c>
      <c r="DY11" s="21">
        <f>IF(AND(Y20="Wo",Y21="L"),Info!AM4,0)</f>
        <v>0</v>
      </c>
      <c r="DZ11" s="21">
        <f>IF(AND(Z20="Wo",Z21="L"),Info!AN4,0)</f>
        <v>0</v>
      </c>
      <c r="EA11" s="21">
        <f>IF(AND(AA20="Wo",AA21="L"),Info!AO4,0)</f>
        <v>0</v>
      </c>
      <c r="EB11" s="21">
        <f>IF(AND(AB20="Wo",AB21="L"),Info!AP4,0)</f>
        <v>0</v>
      </c>
      <c r="EC11" s="21">
        <f>IF(AND(AC20="Wo",AC21="L"),Info!AQ4,0)</f>
        <v>0</v>
      </c>
      <c r="ED11" s="21">
        <f>IF(AND(AD20="Wo",AD21="L"),Info!AR4,0)</f>
        <v>0</v>
      </c>
      <c r="EE11" s="21">
        <f>IF(AND(AE20="Wo",AE21="L"),Info!AS4,0)</f>
        <v>0</v>
      </c>
      <c r="EF11" s="21">
        <f>IF(AND(AF20="Wo",AF21="L"),Info!AT4,0)</f>
        <v>0</v>
      </c>
      <c r="EG11" s="21">
        <f>IF(AND(AG20="Wo",AG21="L"),Info!AU4,0)</f>
        <v>0</v>
      </c>
      <c r="EH11" s="21">
        <f t="shared" si="2"/>
        <v>128.92000000000002</v>
      </c>
      <c r="EI11" s="22"/>
      <c r="EJ11" s="22"/>
      <c r="EK11" s="22"/>
      <c r="EL11" s="24" t="s">
        <v>44</v>
      </c>
      <c r="EM11" s="21">
        <f>IF(AND(C28="Wo",C29="L"),Info!Q4,0)</f>
        <v>0</v>
      </c>
      <c r="EN11" s="21">
        <f>IF(AND(D28="Wo",D29="L"),Info!R4,0)</f>
        <v>0</v>
      </c>
      <c r="EO11" s="21">
        <f>IF(AND(E28="Wo",E29="L"),Info!S4,0)</f>
        <v>0</v>
      </c>
      <c r="EP11" s="21">
        <f>IF(AND(F28="Wo",F29="L"),Info!T4,0)</f>
        <v>0</v>
      </c>
      <c r="EQ11" s="21">
        <f>IF(AND(G28="Wo",G29="L"),Info!U4,0)</f>
        <v>0</v>
      </c>
      <c r="ER11" s="21">
        <f>IF(AND(H28="Wo",H29="L"),Info!V4,0)</f>
        <v>0</v>
      </c>
      <c r="ES11" s="21">
        <f>IF(AND(I28="Wo",I29="L"),Info!W4,0)</f>
        <v>0</v>
      </c>
      <c r="ET11" s="21">
        <f>IF(AND(J28="Wo",J29="L"),Info!X4,0)</f>
        <v>0</v>
      </c>
      <c r="EU11" s="21">
        <f>IF(AND(K28="Wo",K29="L"),Info!Y4,0)</f>
        <v>0</v>
      </c>
      <c r="EV11" s="21">
        <f>IF(AND(L28="Wo",L29="L"),Info!Z4,0)</f>
        <v>0</v>
      </c>
      <c r="EW11" s="21">
        <f>IF(AND(M28="Wo",M29="L"),Info!AA4,0)</f>
        <v>0</v>
      </c>
      <c r="EX11" s="21">
        <f>IF(AND(N28="Wo",N29="L"),Info!AB4,0)</f>
        <v>0</v>
      </c>
      <c r="EY11" s="21">
        <f>IF(AND(O28="Wo",O29="L"),Info!AC4,0)</f>
        <v>0</v>
      </c>
      <c r="EZ11" s="21">
        <f>IF(AND(P28="Wo",P29="L"),Info!AD4,0)</f>
        <v>0</v>
      </c>
      <c r="FA11" s="21">
        <f>IF(AND(Q28="Wo",Q29="L"),Info!AE4,0)</f>
        <v>128.92000000000002</v>
      </c>
      <c r="FB11" s="21">
        <f>IF(AND(R28="Wo",R29="L"),Info!AF4,0)</f>
        <v>0</v>
      </c>
      <c r="FC11" s="21">
        <f>IF(AND(S28="Wo",S29="L"),Info!AG4,0)</f>
        <v>0</v>
      </c>
      <c r="FD11" s="21">
        <f>IF(AND(T28="Wo",T29="L"),Info!AH4,0)</f>
        <v>0</v>
      </c>
      <c r="FE11" s="21">
        <f>IF(AND(U28="Wo",U29="L"),Info!AI4,0)</f>
        <v>0</v>
      </c>
      <c r="FF11" s="21">
        <f>IF(AND(V28="Wo",V29="L"),Info!AJ4,0)</f>
        <v>0</v>
      </c>
      <c r="FG11" s="21">
        <f>IF(AND(W28="Wo",W29="L"),Info!AK4,0)</f>
        <v>0</v>
      </c>
      <c r="FH11" s="21">
        <f>IF(AND(X28="Wo",X29="L"),Info!AL4,0)</f>
        <v>0</v>
      </c>
      <c r="FI11" s="21">
        <f>IF(AND(Y28="Wo",Y29="L"),Info!AM4,0)</f>
        <v>0</v>
      </c>
      <c r="FJ11" s="21">
        <f>IF(AND(Z28="Wo",Z29="L"),Info!AN4,0)</f>
        <v>0</v>
      </c>
      <c r="FK11" s="21">
        <f>IF(AND(AA28="Wo",AA29="L"),Info!AO4,0)</f>
        <v>0</v>
      </c>
      <c r="FL11" s="21">
        <f>IF(AND(AB28="Wo",AB29="L"),Info!AP4,0)</f>
        <v>0</v>
      </c>
      <c r="FM11" s="21">
        <f>IF(AND(AC28="Wo",AC29="L"),Info!AQ4,0)</f>
        <v>0</v>
      </c>
      <c r="FN11" s="21">
        <f>IF(AND(AD28="Wo",AD29="L"),Info!AR4,0)</f>
        <v>0</v>
      </c>
      <c r="FO11" s="21">
        <f>IF(AND(AE28="Wo",AE29="L"),Info!AS4,0)</f>
        <v>0</v>
      </c>
      <c r="FP11" s="21">
        <f>IF(AND(AF28="Wo",AF29="L"),Info!AT4,0)</f>
        <v>0</v>
      </c>
      <c r="FQ11" s="21">
        <f>IF(AND(AG28="Wo",AG29="L"),Info!AU4,0)</f>
        <v>0</v>
      </c>
      <c r="FR11" s="21">
        <f t="shared" si="3"/>
        <v>128.92000000000002</v>
      </c>
      <c r="FS11" s="22"/>
      <c r="FT11" s="22"/>
      <c r="FU11" s="22"/>
      <c r="FV11" s="24" t="s">
        <v>44</v>
      </c>
      <c r="FW11" s="21">
        <f>IF(AND(C36="Wo",C37="L"),Info!Q4,0)</f>
        <v>0</v>
      </c>
      <c r="FX11" s="21">
        <f>IF(AND(D36="Wo",D37="L"),Info!R4,0)</f>
        <v>128.92000000000002</v>
      </c>
      <c r="FY11" s="21">
        <f>IF(AND(E36="Wo",E37="L"),Info!S4,0)</f>
        <v>0</v>
      </c>
      <c r="FZ11" s="21">
        <f>IF(AND(F36="Wo",F37="L"),Info!T4,0)</f>
        <v>0</v>
      </c>
      <c r="GA11" s="21">
        <f>IF(AND(G36="Wo",G37="L"),Info!U4,0)</f>
        <v>0</v>
      </c>
      <c r="GB11" s="21">
        <f>IF(AND(H36="Wo",H37="L"),Info!V4,0)</f>
        <v>0</v>
      </c>
      <c r="GC11" s="21">
        <f>IF(AND(I36="Wo",I37="L"),Info!W4,0)</f>
        <v>0</v>
      </c>
      <c r="GD11" s="21">
        <f>IF(AND(J36="Wo",J37="L"),Info!X4,0)</f>
        <v>0</v>
      </c>
      <c r="GE11" s="21">
        <f>IF(AND(K36="Wo",K37="L"),Info!Y4,0)</f>
        <v>0</v>
      </c>
      <c r="GF11" s="21">
        <f>IF(AND(L36="Wo",L37="L"),Info!Z4,0)</f>
        <v>0</v>
      </c>
      <c r="GG11" s="21">
        <f>IF(AND(M36="Wo",M37="L"),Info!AA4,0)</f>
        <v>0</v>
      </c>
      <c r="GH11" s="21">
        <f>IF(AND(N36="Wo",N37="L"),Info!AB4,0)</f>
        <v>0</v>
      </c>
      <c r="GI11" s="21">
        <f>IF(AND(O36="Wo",O37="L"),Info!AC4,0)</f>
        <v>0</v>
      </c>
      <c r="GJ11" s="21">
        <f>IF(AND(P36="Wo",P37="L"),Info!AD4,0)</f>
        <v>0</v>
      </c>
      <c r="GK11" s="21">
        <f>IF(AND(Q36="Wo",Q37="L"),Info!AE4,0)</f>
        <v>0</v>
      </c>
      <c r="GL11" s="21">
        <f>IF(AND(R36="Wo",R37="L"),Info!AF4,0)</f>
        <v>0</v>
      </c>
      <c r="GM11" s="21">
        <f>IF(AND(S36="Wo",S37="L"),Info!AG4,0)</f>
        <v>0</v>
      </c>
      <c r="GN11" s="21">
        <f>IF(AND(T36="Wo",T37="L"),Info!AH4,0)</f>
        <v>0</v>
      </c>
      <c r="GO11" s="21">
        <f>IF(AND(U36="Wo",U37="L"),Info!AI4,0)</f>
        <v>0</v>
      </c>
      <c r="GP11" s="21">
        <f>IF(AND(V36="Wo",V37="L"),Info!AJ4,0)</f>
        <v>0</v>
      </c>
      <c r="GQ11" s="21">
        <f>IF(AND(W36="Wo",W37="L"),Info!AK4,0)</f>
        <v>0</v>
      </c>
      <c r="GR11" s="21">
        <f>IF(AND(X36="Wo",X37="L"),Info!AL4,0)</f>
        <v>0</v>
      </c>
      <c r="GS11" s="21">
        <f>IF(AND(Y36="Wo",Y37="L"),Info!AM4,0)</f>
        <v>128.92000000000002</v>
      </c>
      <c r="GT11" s="21">
        <f>IF(AND(Z36="Wo",Z37="L"),Info!AN4,0)</f>
        <v>0</v>
      </c>
      <c r="GU11" s="21">
        <f>IF(AND(AA36="Wo",AA37="L"),Info!AO4,0)</f>
        <v>0</v>
      </c>
      <c r="GV11" s="21">
        <f>IF(AND(AB36="Wo",AB37="L"),Info!AP4,0)</f>
        <v>0</v>
      </c>
      <c r="GW11" s="21">
        <f>IF(AND(AC36="Wo",AC37="L"),Info!AQ4,0)</f>
        <v>0</v>
      </c>
      <c r="GX11" s="21">
        <f>IF(AND(AD36="Wo",AD37="L"),Info!AR4,0)</f>
        <v>0</v>
      </c>
      <c r="GY11" s="21">
        <f>IF(AND(AE36="Wo",AE37="L"),Info!AS4,0)</f>
        <v>0</v>
      </c>
      <c r="GZ11" s="21">
        <f>IF(AND(AF36="Wo",AF37="L"),Info!AT4,0)</f>
        <v>0</v>
      </c>
      <c r="HA11" s="21">
        <f>IF(AND(AG36="Wo",AG37="L"),Info!AU4,0)</f>
        <v>0</v>
      </c>
      <c r="HB11" s="21">
        <f t="shared" si="4"/>
        <v>257.84000000000003</v>
      </c>
      <c r="HC11" s="22"/>
      <c r="HD11" s="22"/>
      <c r="HE11" s="22"/>
      <c r="HF11" s="24" t="s">
        <v>44</v>
      </c>
      <c r="HG11" s="21">
        <f>IF(AND(C44="Wo",C45="L"),Info!Q4,0)</f>
        <v>0</v>
      </c>
      <c r="HH11" s="21">
        <f>IF(AND(D44="Wo",D45="L"),Info!R4,0)</f>
        <v>0</v>
      </c>
      <c r="HI11" s="21">
        <f>IF(AND(E44="Wo",E45="L"),Info!S4,0)</f>
        <v>0</v>
      </c>
      <c r="HJ11" s="21">
        <f>IF(AND(F44="Wo",F45="L"),Info!T4,0)</f>
        <v>0</v>
      </c>
      <c r="HK11" s="21">
        <f>IF(AND(G44="Wo",G45="L"),Info!U4,0)</f>
        <v>0</v>
      </c>
      <c r="HL11" s="21">
        <f>IF(AND(H44="Wo",H45="L"),Info!V4,0)</f>
        <v>0</v>
      </c>
      <c r="HM11" s="21">
        <f>IF(AND(I44="Wo",I45="L"),Info!W4,0)</f>
        <v>0</v>
      </c>
      <c r="HN11" s="21">
        <f>IF(AND(J44="Wo",J45="L"),Info!X4,0)</f>
        <v>0</v>
      </c>
      <c r="HO11" s="21">
        <f>IF(AND(K44="Wo",K45="L"),Info!Y4,0)</f>
        <v>0</v>
      </c>
      <c r="HP11" s="21">
        <f>IF(AND(L44="Wo",L45="L"),Info!Z4,0)</f>
        <v>0</v>
      </c>
      <c r="HQ11" s="21">
        <f>IF(AND(M44="Wo",M45="L"),Info!AA4,0)</f>
        <v>128.92000000000002</v>
      </c>
      <c r="HR11" s="21">
        <f>IF(AND(N44="Wo",N45="L"),Info!AB4,0)</f>
        <v>0</v>
      </c>
      <c r="HS11" s="21">
        <f>IF(AND(O44="Wo",O45="L"),Info!AC4,0)</f>
        <v>0</v>
      </c>
      <c r="HT11" s="21">
        <f>IF(AND(P44="Wo",P45="L"),Info!AD4,0)</f>
        <v>0</v>
      </c>
      <c r="HU11" s="21">
        <f>IF(AND(Q44="Wo",Q45="L"),Info!AE4,0)</f>
        <v>0</v>
      </c>
      <c r="HV11" s="21">
        <f>IF(AND(R44="Wo",R45="L"),Info!AF4,0)</f>
        <v>0</v>
      </c>
      <c r="HW11" s="21">
        <f>IF(AND(S44="Wo",S45="L"),Info!AG4,0)</f>
        <v>0</v>
      </c>
      <c r="HX11" s="21">
        <f>IF(AND(T44="Wo",T45="L"),Info!AH4,0)</f>
        <v>0</v>
      </c>
      <c r="HY11" s="21">
        <f>IF(AND(U44="Wo",U45="L"),Info!AI4,0)</f>
        <v>0</v>
      </c>
      <c r="HZ11" s="21">
        <f>IF(AND(V44="Wo",V45="L"),Info!AJ4,0)</f>
        <v>0</v>
      </c>
      <c r="IA11" s="21">
        <f>IF(AND(W44="Wo",W45="L"),Info!AK4,0)</f>
        <v>0</v>
      </c>
      <c r="IB11" s="21">
        <f>IF(AND(X44="Wo",X45="L"),Info!AL4,0)</f>
        <v>0</v>
      </c>
      <c r="IC11" s="21">
        <f>IF(AND(Y44="Wo",Y45="L"),Info!AM4,0)</f>
        <v>0</v>
      </c>
      <c r="ID11" s="21">
        <f>IF(AND(Z44="Wo",Z45="L"),Info!AN4,0)</f>
        <v>0</v>
      </c>
      <c r="IE11" s="21">
        <f>IF(AND(AA44="Wo",AA45="L"),Info!AO4,0)</f>
        <v>0</v>
      </c>
      <c r="IF11" s="21">
        <f>IF(AND(AB44="Wo",AB45="L"),Info!AP4,0)</f>
        <v>0</v>
      </c>
      <c r="IG11" s="21">
        <f>IF(AND(AC44="Wo",AC45="L"),Info!AQ4,0)</f>
        <v>0</v>
      </c>
      <c r="IH11" s="21">
        <f>IF(AND(AD44="Wo",AD45="L"),Info!AR4,0)</f>
        <v>0</v>
      </c>
      <c r="II11" s="21">
        <f>IF(AND(AE44="Wo",AE45="L"),Info!AS4,0)</f>
        <v>0</v>
      </c>
      <c r="IJ11" s="21">
        <f>IF(AND(AF44="Wo",AF45="L"),Info!AT4,0)</f>
        <v>0</v>
      </c>
      <c r="IK11" s="21">
        <f>IF(AND(AG44="Wo",AG45="L"),Info!AU4,0)</f>
        <v>0</v>
      </c>
      <c r="IL11" s="21">
        <f t="shared" si="5"/>
        <v>128.92000000000002</v>
      </c>
      <c r="IM11" s="22"/>
      <c r="IN11" s="22"/>
      <c r="IO11" s="22"/>
      <c r="IP11" s="22"/>
      <c r="IQ11" s="22"/>
      <c r="IR11" s="22"/>
      <c r="IS11" s="22"/>
      <c r="IT11" s="17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2"/>
      <c r="JR11" s="22"/>
      <c r="JS11" s="22"/>
      <c r="JT11" s="22"/>
      <c r="JU11" s="22"/>
      <c r="JV11" s="22"/>
      <c r="JW11" s="22"/>
      <c r="JX11" s="22"/>
      <c r="JY11" s="22"/>
      <c r="JZ11" s="22"/>
      <c r="KA11" s="22"/>
      <c r="KB11" s="22"/>
      <c r="KC11" s="22"/>
      <c r="KD11" s="22"/>
      <c r="KE11" s="22"/>
      <c r="KF11" s="22"/>
      <c r="KG11" s="22"/>
      <c r="KH11" s="22"/>
      <c r="KI11" s="22"/>
      <c r="KJ11" s="22"/>
      <c r="KK11" s="22"/>
      <c r="KL11" s="22"/>
      <c r="KM11" s="22"/>
      <c r="KN11" s="22"/>
      <c r="KO11" s="22"/>
      <c r="KP11" s="22"/>
      <c r="KQ11" s="22"/>
      <c r="KR11" s="22"/>
      <c r="KS11" s="22"/>
      <c r="KT11" s="22"/>
      <c r="KU11" s="22"/>
      <c r="KV11" s="22"/>
      <c r="KW11" s="22"/>
      <c r="KX11" s="22"/>
      <c r="KY11" s="22"/>
      <c r="KZ11" s="22"/>
      <c r="LA11" s="22"/>
      <c r="LB11" s="22"/>
      <c r="LC11" s="22"/>
      <c r="LD11" s="22"/>
      <c r="LE11" s="22"/>
      <c r="LF11" s="22"/>
    </row>
    <row r="12" spans="2:318">
      <c r="C12" s="18" t="s">
        <v>31</v>
      </c>
      <c r="D12" s="18" t="s">
        <v>32</v>
      </c>
      <c r="E12" s="18" t="s">
        <v>33</v>
      </c>
      <c r="F12" s="18" t="s">
        <v>27</v>
      </c>
      <c r="G12" s="18" t="s">
        <v>28</v>
      </c>
      <c r="H12" s="18" t="s">
        <v>29</v>
      </c>
      <c r="I12" s="18" t="s">
        <v>30</v>
      </c>
      <c r="J12" s="18" t="s">
        <v>31</v>
      </c>
      <c r="K12" s="18" t="s">
        <v>32</v>
      </c>
      <c r="L12" s="18" t="s">
        <v>33</v>
      </c>
      <c r="M12" s="18" t="s">
        <v>27</v>
      </c>
      <c r="N12" s="18" t="s">
        <v>28</v>
      </c>
      <c r="O12" s="18" t="s">
        <v>29</v>
      </c>
      <c r="P12" s="18" t="s">
        <v>30</v>
      </c>
      <c r="Q12" s="18" t="s">
        <v>31</v>
      </c>
      <c r="R12" s="18" t="s">
        <v>32</v>
      </c>
      <c r="S12" s="18" t="s">
        <v>33</v>
      </c>
      <c r="T12" s="18" t="s">
        <v>27</v>
      </c>
      <c r="U12" s="18" t="s">
        <v>28</v>
      </c>
      <c r="V12" s="18" t="s">
        <v>29</v>
      </c>
      <c r="W12" s="18" t="s">
        <v>30</v>
      </c>
      <c r="X12" s="18" t="s">
        <v>31</v>
      </c>
      <c r="Y12" s="18" t="s">
        <v>32</v>
      </c>
      <c r="Z12" s="18" t="s">
        <v>33</v>
      </c>
      <c r="AA12" s="18" t="s">
        <v>27</v>
      </c>
      <c r="AB12" s="18" t="s">
        <v>28</v>
      </c>
      <c r="AC12" s="18" t="s">
        <v>29</v>
      </c>
      <c r="AD12" s="18" t="s">
        <v>30</v>
      </c>
      <c r="AE12" s="18" t="s">
        <v>31</v>
      </c>
      <c r="AF12" s="18" t="s">
        <v>32</v>
      </c>
      <c r="AG12" s="19" t="s">
        <v>33</v>
      </c>
      <c r="AH12" s="20" t="s">
        <v>45</v>
      </c>
      <c r="AI12" s="21">
        <f>IF(AND(C4="Wo",C5="N"),Info!Q5,0)</f>
        <v>0</v>
      </c>
      <c r="AJ12" s="21">
        <f>IF(AND(D4="Wo",D5="N"),Info!R5,0)</f>
        <v>0</v>
      </c>
      <c r="AK12" s="21">
        <f>IF(AND(E4="Wo",E5="N"),Info!S5,0)</f>
        <v>0</v>
      </c>
      <c r="AL12" s="21">
        <f>IF(AND(F4="Wo",F5="N"),Info!T5,0)</f>
        <v>0</v>
      </c>
      <c r="AM12" s="21">
        <f>IF(AND(G4="Wo",G5="N"),Info!U5,0)</f>
        <v>0</v>
      </c>
      <c r="AN12" s="21">
        <f>IF(AND(H4="Wo",H5="N"),Info!V5,0)</f>
        <v>0</v>
      </c>
      <c r="AO12" s="21">
        <f>IF(AND(I4="Wo",I5="N"),Info!W5,0)</f>
        <v>0</v>
      </c>
      <c r="AP12" s="21">
        <f>IF(AND(J4="Wo",J5="N"),Info!X5,0)</f>
        <v>159.392</v>
      </c>
      <c r="AQ12" s="21">
        <f>IF(AND(K4="Wo",K5="N"),Info!Y5,0)</f>
        <v>0</v>
      </c>
      <c r="AR12" s="21">
        <f>IF(AND(L4="Wo",L5="N"),Info!Z5,0)</f>
        <v>0</v>
      </c>
      <c r="AS12" s="21">
        <f>IF(AND(M4="Wo",M5="N"),Info!AA5,0)</f>
        <v>0</v>
      </c>
      <c r="AT12" s="21">
        <f>IF(AND(N4="Wo",N5="N"),Info!AB5,0)</f>
        <v>0</v>
      </c>
      <c r="AU12" s="21">
        <f>IF(AND(O4="Wo",O5="N"),Info!AC5,0)</f>
        <v>0</v>
      </c>
      <c r="AV12" s="21">
        <f>IF(AND(P4="Wo",P5="N"),Info!AD5,0)</f>
        <v>0</v>
      </c>
      <c r="AW12" s="21">
        <f>IF(AND(Q4="Wo",Q5="N"),Info!AE5,0)</f>
        <v>0</v>
      </c>
      <c r="AX12" s="21">
        <f>IF(AND(R4="Wo",R5="N"),Info!AF5,0)</f>
        <v>0</v>
      </c>
      <c r="AY12" s="21">
        <f>IF(AND(S4="Wo",S5="N"),Info!AG5,0)</f>
        <v>0</v>
      </c>
      <c r="AZ12" s="21">
        <f>IF(AND(T4="Wo",T5="N"),Info!AH5,0)</f>
        <v>0</v>
      </c>
      <c r="BA12" s="21">
        <f>IF(AND(U4="Wo",U5="N"),Info!AI5,0)</f>
        <v>0</v>
      </c>
      <c r="BB12" s="21">
        <f>IF(AND(V4="Wo",V5="N"),Info!AJ5,0)</f>
        <v>0</v>
      </c>
      <c r="BC12" s="21">
        <f>IF(AND(W4="Wo",W5="N"),Info!AK5,0)</f>
        <v>0</v>
      </c>
      <c r="BD12" s="21">
        <f>IF(AND(X4="Wo",X5="N"),Info!AL5,0)</f>
        <v>0</v>
      </c>
      <c r="BE12" s="21">
        <f>IF(AND(Y4="Wo",Y5="N"),Info!AM5,0)</f>
        <v>0</v>
      </c>
      <c r="BF12" s="21">
        <f>IF(AND(Z4="Wo",Z5="N"),Info!AN5,0)</f>
        <v>0</v>
      </c>
      <c r="BG12" s="21">
        <f>IF(AND(AA4="Wo",AA5="N"),Info!AO5,0)</f>
        <v>0</v>
      </c>
      <c r="BH12" s="21">
        <f>IF(AND(AB4="Wo",AB5="N"),Info!AP5,0)</f>
        <v>0</v>
      </c>
      <c r="BI12" s="21">
        <f>IF(AND(AC4="Wo",AC5="N"),Info!AQ5,0)</f>
        <v>0</v>
      </c>
      <c r="BJ12" s="21">
        <f>IF(AND(AD4="Wo",AD5="N"),Info!AR5,0)</f>
        <v>0</v>
      </c>
      <c r="BK12" s="21">
        <f>IF(AND(AE4="Wo",AE5="N"),Info!AS5,0)</f>
        <v>159.392</v>
      </c>
      <c r="BL12" s="21">
        <f>IF(AND(AF4="Wo",AF5="N"),Info!AT5,0)</f>
        <v>0</v>
      </c>
      <c r="BM12" s="21">
        <f>IF(AND(AG4="Wo",AG5="N"),Info!AU5,0)</f>
        <v>0</v>
      </c>
      <c r="BN12" s="21">
        <f t="shared" si="0"/>
        <v>318.78399999999999</v>
      </c>
      <c r="BO12" s="22"/>
      <c r="BP12" s="22"/>
      <c r="BQ12" s="22"/>
      <c r="BR12" s="20" t="s">
        <v>45</v>
      </c>
      <c r="BS12" s="21">
        <f>IF(AND(C12="Wo",C13="N"),Info!Q5,0)</f>
        <v>0</v>
      </c>
      <c r="BT12" s="21">
        <f>IF(AND(D12="Wo",D13="N"),Info!R5,0)</f>
        <v>0</v>
      </c>
      <c r="BU12" s="21">
        <f>IF(AND(E12="Wo",E13="N"),Info!S5,0)</f>
        <v>0</v>
      </c>
      <c r="BV12" s="21">
        <f>IF(AND(F12="Wo",F13="N"),Info!T5,0)</f>
        <v>0</v>
      </c>
      <c r="BW12" s="21">
        <f>IF(AND(G12="Wo",G13="N"),Info!U5,0)</f>
        <v>0</v>
      </c>
      <c r="BX12" s="21">
        <f>IF(AND(H12="Wo",H13="N"),Info!V5,0)</f>
        <v>0</v>
      </c>
      <c r="BY12" s="21">
        <f>IF(AND(I12="Wo",I13="N"),Info!W5,0)</f>
        <v>0</v>
      </c>
      <c r="BZ12" s="21">
        <f>IF(AND(J12="Wo",J13="N"),Info!X5,0)</f>
        <v>0</v>
      </c>
      <c r="CA12" s="21">
        <f>IF(AND(K12="Wo",K13="N"),Info!Y5,0)</f>
        <v>0</v>
      </c>
      <c r="CB12" s="21">
        <f>IF(AND(L12="Wo",L13="N"),Info!Z5,0)</f>
        <v>0</v>
      </c>
      <c r="CC12" s="21">
        <f>IF(AND(M12="Wo",M13="N"),Info!AA5,0)</f>
        <v>0</v>
      </c>
      <c r="CD12" s="21">
        <f>IF(AND(N12="Wo",N13="N"),Info!AB5,0)</f>
        <v>0</v>
      </c>
      <c r="CE12" s="21">
        <f>IF(AND(O12="Wo",O13="N"),Info!AC5,0)</f>
        <v>0</v>
      </c>
      <c r="CF12" s="21">
        <f>IF(AND(P12="Wo",P13="N"),Info!AD5,0)</f>
        <v>0</v>
      </c>
      <c r="CG12" s="21">
        <f>IF(AND(Q12="Wo",Q13="N"),Info!AE5,0)</f>
        <v>0</v>
      </c>
      <c r="CH12" s="21">
        <f>IF(AND(R12="Wo",R13="N"),Info!AF5,0)</f>
        <v>0</v>
      </c>
      <c r="CI12" s="21">
        <f>IF(AND(S12="Wo",S13="N"),Info!AG5,0)</f>
        <v>0</v>
      </c>
      <c r="CJ12" s="21">
        <f>IF(AND(T12="Wo",T13="N"),Info!AH5,0)</f>
        <v>159.392</v>
      </c>
      <c r="CK12" s="21">
        <f>IF(AND(U12="Wo",U13="N"),Info!AI5,0)</f>
        <v>0</v>
      </c>
      <c r="CL12" s="21">
        <f>IF(AND(V12="Wo",V13="N"),Info!AJ5,0)</f>
        <v>0</v>
      </c>
      <c r="CM12" s="21">
        <f>IF(AND(W12="Wo",W13="N"),Info!AK5,0)</f>
        <v>0</v>
      </c>
      <c r="CN12" s="21">
        <f>IF(AND(X12="Wo",X13="N"),Info!AL5,0)</f>
        <v>0</v>
      </c>
      <c r="CO12" s="21">
        <f>IF(AND(Y12="Wo",Y13="N"),Info!AM5,0)</f>
        <v>0</v>
      </c>
      <c r="CP12" s="21">
        <f>IF(AND(Z12="Wo",Z13="N"),Info!AN5,0)</f>
        <v>0</v>
      </c>
      <c r="CQ12" s="21">
        <f>IF(AND(AA12="Wo",AA13="N"),Info!AO5,0)</f>
        <v>0</v>
      </c>
      <c r="CR12" s="21">
        <f>IF(AND(AB12="Wo",AB13="N"),Info!AP5,0)</f>
        <v>0</v>
      </c>
      <c r="CS12" s="21">
        <f>IF(AND(AC12="Wo",AC13="N"),Info!AQ5,0)</f>
        <v>0</v>
      </c>
      <c r="CT12" s="21">
        <f>IF(AND(AD12="Wo",AD13="N"),Info!AR5,0)</f>
        <v>0</v>
      </c>
      <c r="CU12" s="21">
        <f>IF(AND(AE12="Wo",AE13="N"),Info!AS5,0)</f>
        <v>0</v>
      </c>
      <c r="CV12" s="21">
        <f>IF(AND(AF12="Wo",AF13="N"),Info!AT5,0)</f>
        <v>0</v>
      </c>
      <c r="CW12" s="21">
        <f>IF(AND(AG12="Wo",AG13="N"),Info!AU5,0)</f>
        <v>0</v>
      </c>
      <c r="CX12" s="21">
        <f t="shared" si="1"/>
        <v>159.392</v>
      </c>
      <c r="CY12" s="22"/>
      <c r="CZ12" s="22"/>
      <c r="DA12" s="22"/>
      <c r="DB12" s="20" t="s">
        <v>45</v>
      </c>
      <c r="DC12" s="21">
        <f>IF(AND(C20="Wo",C21="N"),Info!Q5,0)</f>
        <v>0</v>
      </c>
      <c r="DD12" s="21">
        <f>IF(AND(D20="Wo",D21="N"),Info!R5,0)</f>
        <v>0</v>
      </c>
      <c r="DE12" s="21">
        <f>IF(AND(E20="Wo",E21="N"),Info!S5,0)</f>
        <v>0</v>
      </c>
      <c r="DF12" s="21">
        <f>IF(AND(F20="Wo",F21="N"),Info!T5,0)</f>
        <v>0</v>
      </c>
      <c r="DG12" s="21">
        <f>IF(AND(G20="Wo",G21="N"),Info!U5,0)</f>
        <v>0</v>
      </c>
      <c r="DH12" s="21">
        <f>IF(AND(H20="Wo",H21="N"),Info!V5,0)</f>
        <v>0</v>
      </c>
      <c r="DI12" s="21">
        <f>IF(AND(I20="Wo",I21="N"),Info!W5,0)</f>
        <v>0</v>
      </c>
      <c r="DJ12" s="21">
        <f>IF(AND(J20="Wo",J21="N"),Info!X5,0)</f>
        <v>0</v>
      </c>
      <c r="DK12" s="21">
        <f>IF(AND(K20="Wo",K21="N"),Info!Y5,0)</f>
        <v>0</v>
      </c>
      <c r="DL12" s="21">
        <f>IF(AND(L20="Wo",L21="N"),Info!Z5,0)</f>
        <v>0</v>
      </c>
      <c r="DM12" s="21">
        <f>IF(AND(M20="Wo",M21="N"),Info!AA5,0)</f>
        <v>0</v>
      </c>
      <c r="DN12" s="21">
        <f>IF(AND(N20="Wo",N21="N"),Info!AB5,0)</f>
        <v>0</v>
      </c>
      <c r="DO12" s="21">
        <f>IF(AND(O20="Wo",O21="N"),Info!AC5,0)</f>
        <v>0</v>
      </c>
      <c r="DP12" s="21">
        <f>IF(AND(P20="Wo",P21="N"),Info!AD5,0)</f>
        <v>0</v>
      </c>
      <c r="DQ12" s="21">
        <f>IF(AND(Q20="Wo",Q21="N"),Info!AE5,0)</f>
        <v>0</v>
      </c>
      <c r="DR12" s="21">
        <f>IF(AND(R20="Wo",R21="N"),Info!AF5,0)</f>
        <v>0</v>
      </c>
      <c r="DS12" s="21">
        <f>IF(AND(S20="Wo",S21="N"),Info!AG5,0)</f>
        <v>0</v>
      </c>
      <c r="DT12" s="21">
        <f>IF(AND(T20="Wo",T21="N"),Info!AH5,0)</f>
        <v>0</v>
      </c>
      <c r="DU12" s="21">
        <f>IF(AND(U20="Wo",U21="N"),Info!AI5,0)</f>
        <v>0</v>
      </c>
      <c r="DV12" s="21">
        <f>IF(AND(V20="Wo",V21="N"),Info!AJ5,0)</f>
        <v>0</v>
      </c>
      <c r="DW12" s="21">
        <f>IF(AND(W20="Wo",W21="N"),Info!AK5,0)</f>
        <v>0</v>
      </c>
      <c r="DX12" s="21">
        <f>IF(AND(X20="Wo",X21="N"),Info!AL5,0)</f>
        <v>0</v>
      </c>
      <c r="DY12" s="21">
        <f>IF(AND(Y20="Wo",Y21="N"),Info!AM5,0)</f>
        <v>0</v>
      </c>
      <c r="DZ12" s="21">
        <f>IF(AND(Z20="Wo",Z21="N"),Info!AN5,0)</f>
        <v>0</v>
      </c>
      <c r="EA12" s="21">
        <f>IF(AND(AA20="Wo",AA21="N"),Info!AO5,0)</f>
        <v>0</v>
      </c>
      <c r="EB12" s="21">
        <f>IF(AND(AB20="Wo",AB21="N"),Info!AP5,0)</f>
        <v>0</v>
      </c>
      <c r="EC12" s="21">
        <f>IF(AND(AC20="Wo",AC21="N"),Info!AQ5,0)</f>
        <v>159.392</v>
      </c>
      <c r="ED12" s="21">
        <f>IF(AND(AD20="Wo",AD21="N"),Info!AR5,0)</f>
        <v>0</v>
      </c>
      <c r="EE12" s="21">
        <f>IF(AND(AE20="Wo",AE21="N"),Info!AS5,0)</f>
        <v>0</v>
      </c>
      <c r="EF12" s="21">
        <f>IF(AND(AF20="Wo",AF21="N"),Info!AT5,0)</f>
        <v>0</v>
      </c>
      <c r="EG12" s="21">
        <f>IF(AND(AG20="Wo",AG21="N"),Info!AU5,0)</f>
        <v>0</v>
      </c>
      <c r="EH12" s="21">
        <f t="shared" si="2"/>
        <v>159.392</v>
      </c>
      <c r="EI12" s="22"/>
      <c r="EJ12" s="22"/>
      <c r="EK12" s="22"/>
      <c r="EL12" s="20" t="s">
        <v>45</v>
      </c>
      <c r="EM12" s="21">
        <f>IF(AND(C28="Wo",C29="N"),Info!Q5,0)</f>
        <v>0</v>
      </c>
      <c r="EN12" s="21">
        <f>IF(AND(D28="Wo",D29="N"),Info!R5,0)</f>
        <v>0</v>
      </c>
      <c r="EO12" s="21">
        <f>IF(AND(E28="Wo",E29="N"),Info!S5,0)</f>
        <v>0</v>
      </c>
      <c r="EP12" s="21">
        <f>IF(AND(F28="Wo",F29="N"),Info!T5,0)</f>
        <v>0</v>
      </c>
      <c r="EQ12" s="21">
        <f>IF(AND(G28="Wo",G29="N"),Info!U5,0)</f>
        <v>0</v>
      </c>
      <c r="ER12" s="21">
        <f>IF(AND(H28="Wo",H29="N"),Info!V5,0)</f>
        <v>0</v>
      </c>
      <c r="ES12" s="21">
        <f>IF(AND(I28="Wo",I29="N"),Info!W5,0)</f>
        <v>0</v>
      </c>
      <c r="ET12" s="21">
        <f>IF(AND(J28="Wo",J29="N"),Info!X5,0)</f>
        <v>0</v>
      </c>
      <c r="EU12" s="21">
        <f>IF(AND(K28="Wo",K29="N"),Info!Y5,0)</f>
        <v>0</v>
      </c>
      <c r="EV12" s="21">
        <f>IF(AND(L28="Wo",L29="N"),Info!Z5,0)</f>
        <v>0</v>
      </c>
      <c r="EW12" s="21">
        <f>IF(AND(M28="Wo",M29="N"),Info!AA5,0)</f>
        <v>0</v>
      </c>
      <c r="EX12" s="21">
        <f>IF(AND(N28="Wo",N29="N"),Info!AB5,0)</f>
        <v>0</v>
      </c>
      <c r="EY12" s="21">
        <f>IF(AND(O28="Wo",O29="N"),Info!AC5,0)</f>
        <v>0</v>
      </c>
      <c r="EZ12" s="21">
        <f>IF(AND(P28="Wo",P29="N"),Info!AD5,0)</f>
        <v>0</v>
      </c>
      <c r="FA12" s="21">
        <f>IF(AND(Q28="Wo",Q29="N"),Info!AE5,0)</f>
        <v>0</v>
      </c>
      <c r="FB12" s="21">
        <f>IF(AND(R28="Wo",R29="N"),Info!AF5,0)</f>
        <v>0</v>
      </c>
      <c r="FC12" s="21">
        <f>IF(AND(S28="Wo",S29="N"),Info!AG5,0)</f>
        <v>0</v>
      </c>
      <c r="FD12" s="21">
        <f>IF(AND(T28="Wo",T29="N"),Info!AH5,0)</f>
        <v>0</v>
      </c>
      <c r="FE12" s="21">
        <f>IF(AND(U28="Wo",U29="N"),Info!AI5,0)</f>
        <v>0</v>
      </c>
      <c r="FF12" s="21">
        <f>IF(AND(V28="Wo",V29="N"),Info!AJ5,0)</f>
        <v>0</v>
      </c>
      <c r="FG12" s="21">
        <f>IF(AND(W28="Wo",W29="N"),Info!AK5,0)</f>
        <v>0</v>
      </c>
      <c r="FH12" s="21">
        <f>IF(AND(X28="Wo",X29="N"),Info!AL5,0)</f>
        <v>0</v>
      </c>
      <c r="FI12" s="21">
        <f>IF(AND(Y28="Wo",Y29="N"),Info!AM5,0)</f>
        <v>0</v>
      </c>
      <c r="FJ12" s="21">
        <f>IF(AND(Z28="Wo",Z29="N"),Info!AN5,0)</f>
        <v>0</v>
      </c>
      <c r="FK12" s="21">
        <f>IF(AND(AA28="Wo",AA29="N"),Info!AO5,0)</f>
        <v>0</v>
      </c>
      <c r="FL12" s="21">
        <f>IF(AND(AB28="Wo",AB29="N"),Info!AP5,0)</f>
        <v>0</v>
      </c>
      <c r="FM12" s="21">
        <f>IF(AND(AC28="Wo",AC29="N"),Info!AQ5,0)</f>
        <v>0</v>
      </c>
      <c r="FN12" s="21">
        <f>IF(AND(AD28="Wo",AD29="N"),Info!AR5,0)</f>
        <v>0</v>
      </c>
      <c r="FO12" s="21">
        <f>IF(AND(AE28="Wo",AE29="N"),Info!AS5,0)</f>
        <v>0</v>
      </c>
      <c r="FP12" s="21">
        <f>IF(AND(AF28="Wo",AF29="N"),Info!AT5,0)</f>
        <v>0</v>
      </c>
      <c r="FQ12" s="21">
        <f>IF(AND(AG28="Wo",AG29="N"),Info!AU5,0)</f>
        <v>0</v>
      </c>
      <c r="FR12" s="21">
        <f t="shared" si="3"/>
        <v>0</v>
      </c>
      <c r="FS12" s="22"/>
      <c r="FT12" s="22"/>
      <c r="FU12" s="22"/>
      <c r="FV12" s="20" t="s">
        <v>45</v>
      </c>
      <c r="FW12" s="21">
        <f>IF(AND(C36="Wo",C37="N"),Info!Q5,0)</f>
        <v>0</v>
      </c>
      <c r="FX12" s="21">
        <f>IF(AND(D36="Wo",D37="N"),Info!R5,0)</f>
        <v>0</v>
      </c>
      <c r="FY12" s="21">
        <f>IF(AND(E36="Wo",E37="N"),Info!S5,0)</f>
        <v>0</v>
      </c>
      <c r="FZ12" s="21">
        <f>IF(AND(F36="Wo",F37="N"),Info!T5,0)</f>
        <v>0</v>
      </c>
      <c r="GA12" s="21">
        <f>IF(AND(G36="Wo",G37="N"),Info!U5,0)</f>
        <v>0</v>
      </c>
      <c r="GB12" s="21">
        <f>IF(AND(H36="Wo",H37="N"),Info!V5,0)</f>
        <v>0</v>
      </c>
      <c r="GC12" s="21">
        <f>IF(AND(I36="Wo",I37="N"),Info!W5,0)</f>
        <v>0</v>
      </c>
      <c r="GD12" s="21">
        <f>IF(AND(J36="Wo",J37="N"),Info!X5,0)</f>
        <v>0</v>
      </c>
      <c r="GE12" s="21">
        <f>IF(AND(K36="Wo",K37="N"),Info!Y5,0)</f>
        <v>0</v>
      </c>
      <c r="GF12" s="21">
        <f>IF(AND(L36="Wo",L37="N"),Info!Z5,0)</f>
        <v>0</v>
      </c>
      <c r="GG12" s="21">
        <f>IF(AND(M36="Wo",M37="N"),Info!AA5,0)</f>
        <v>0</v>
      </c>
      <c r="GH12" s="21">
        <f>IF(AND(N36="Wo",N37="N"),Info!AB5,0)</f>
        <v>0</v>
      </c>
      <c r="GI12" s="21">
        <f>IF(AND(O36="Wo",O37="N"),Info!AC5,0)</f>
        <v>0</v>
      </c>
      <c r="GJ12" s="21">
        <f>IF(AND(P36="Wo",P37="N"),Info!AD5,0)</f>
        <v>0</v>
      </c>
      <c r="GK12" s="21">
        <f>IF(AND(Q36="Wo",Q37="N"),Info!AE5,0)</f>
        <v>0</v>
      </c>
      <c r="GL12" s="21">
        <f>IF(AND(R36="Wo",R37="N"),Info!AF5,0)</f>
        <v>0</v>
      </c>
      <c r="GM12" s="21">
        <f>IF(AND(S36="Wo",S37="N"),Info!AG5,0)</f>
        <v>0</v>
      </c>
      <c r="GN12" s="21">
        <f>IF(AND(T36="Wo",T37="N"),Info!AH5,0)</f>
        <v>0</v>
      </c>
      <c r="GO12" s="21">
        <f>IF(AND(U36="Wo",U37="N"),Info!AI5,0)</f>
        <v>0</v>
      </c>
      <c r="GP12" s="21">
        <f>IF(AND(V36="Wo",V37="N"),Info!AJ5,0)</f>
        <v>0</v>
      </c>
      <c r="GQ12" s="21">
        <f>IF(AND(W36="Wo",W37="N"),Info!AK5,0)</f>
        <v>0</v>
      </c>
      <c r="GR12" s="21">
        <f>IF(AND(X36="Wo",X37="N"),Info!AL5,0)</f>
        <v>0</v>
      </c>
      <c r="GS12" s="21">
        <f>IF(AND(Y36="Wo",Y37="N"),Info!AM5,0)</f>
        <v>0</v>
      </c>
      <c r="GT12" s="21">
        <f>IF(AND(Z36="Wo",Z37="N"),Info!AN5,0)</f>
        <v>0</v>
      </c>
      <c r="GU12" s="21">
        <f>IF(AND(AA36="Wo",AA37="N"),Info!AO5,0)</f>
        <v>0</v>
      </c>
      <c r="GV12" s="21">
        <f>IF(AND(AB36="Wo",AB37="N"),Info!AP5,0)</f>
        <v>0</v>
      </c>
      <c r="GW12" s="21">
        <f>IF(AND(AC36="Wo",AC37="N"),Info!AQ5,0)</f>
        <v>0</v>
      </c>
      <c r="GX12" s="21">
        <f>IF(AND(AD36="Wo",AD37="N"),Info!AR5,0)</f>
        <v>0</v>
      </c>
      <c r="GY12" s="21">
        <f>IF(AND(AE36="Wo",AE37="N"),Info!AS5,0)</f>
        <v>0</v>
      </c>
      <c r="GZ12" s="21">
        <f>IF(AND(AF36="Wo",AF37="N"),Info!AT5,0)</f>
        <v>0</v>
      </c>
      <c r="HA12" s="21">
        <f>IF(AND(AG36="Wo",AG37="N"),Info!AU5,0)</f>
        <v>0</v>
      </c>
      <c r="HB12" s="21">
        <f t="shared" si="4"/>
        <v>0</v>
      </c>
      <c r="HC12" s="22"/>
      <c r="HD12" s="22"/>
      <c r="HE12" s="22"/>
      <c r="HF12" s="20" t="s">
        <v>45</v>
      </c>
      <c r="HG12" s="21">
        <f>IF(AND(C44="Wo",C45="N"),Info!Q5,0)</f>
        <v>0</v>
      </c>
      <c r="HH12" s="21">
        <f>IF(AND(D44="Wo",D45="N"),Info!R5,0)</f>
        <v>0</v>
      </c>
      <c r="HI12" s="21">
        <f>IF(AND(E44="Wo",E45="N"),Info!S5,0)</f>
        <v>0</v>
      </c>
      <c r="HJ12" s="21">
        <f>IF(AND(F44="Wo",F45="N"),Info!T5,0)</f>
        <v>159.392</v>
      </c>
      <c r="HK12" s="21">
        <f>IF(AND(G44="Wo",G45="N"),Info!U5,0)</f>
        <v>0</v>
      </c>
      <c r="HL12" s="21">
        <f>IF(AND(H44="Wo",H45="N"),Info!V5,0)</f>
        <v>0</v>
      </c>
      <c r="HM12" s="21">
        <f>IF(AND(I44="Wo",I45="N"),Info!W5,0)</f>
        <v>0</v>
      </c>
      <c r="HN12" s="21">
        <f>IF(AND(J44="Wo",J45="N"),Info!X5,0)</f>
        <v>0</v>
      </c>
      <c r="HO12" s="21">
        <f>IF(AND(K44="Wo",K45="N"),Info!Y5,0)</f>
        <v>0</v>
      </c>
      <c r="HP12" s="21">
        <f>IF(AND(L44="Wo",L45="N"),Info!Z5,0)</f>
        <v>0</v>
      </c>
      <c r="HQ12" s="21">
        <f>IF(AND(M44="Wo",M45="N"),Info!AA5,0)</f>
        <v>0</v>
      </c>
      <c r="HR12" s="21">
        <f>IF(AND(N44="Wo",N45="N"),Info!AB5,0)</f>
        <v>0</v>
      </c>
      <c r="HS12" s="21">
        <f>IF(AND(O44="Wo",O45="N"),Info!AC5,0)</f>
        <v>0</v>
      </c>
      <c r="HT12" s="21">
        <f>IF(AND(P44="Wo",P45="N"),Info!AD5,0)</f>
        <v>0</v>
      </c>
      <c r="HU12" s="21">
        <f>IF(AND(Q44="Wo",Q45="N"),Info!AE5,0)</f>
        <v>0</v>
      </c>
      <c r="HV12" s="21">
        <f>IF(AND(R44="Wo",R45="N"),Info!AF5,0)</f>
        <v>0</v>
      </c>
      <c r="HW12" s="21">
        <f>IF(AND(S44="Wo",S45="N"),Info!AG5,0)</f>
        <v>0</v>
      </c>
      <c r="HX12" s="21">
        <f>IF(AND(T44="Wo",T45="N"),Info!AH5,0)</f>
        <v>0</v>
      </c>
      <c r="HY12" s="21">
        <f>IF(AND(U44="Wo",U45="N"),Info!AI5,0)</f>
        <v>0</v>
      </c>
      <c r="HZ12" s="21">
        <f>IF(AND(V44="Wo",V45="N"),Info!AJ5,0)</f>
        <v>0</v>
      </c>
      <c r="IA12" s="21">
        <f>IF(AND(W44="Wo",W45="N"),Info!AK5,0)</f>
        <v>0</v>
      </c>
      <c r="IB12" s="21">
        <f>IF(AND(X44="Wo",X45="N"),Info!AL5,0)</f>
        <v>0</v>
      </c>
      <c r="IC12" s="21">
        <f>IF(AND(Y44="Wo",Y45="N"),Info!AM5,0)</f>
        <v>0</v>
      </c>
      <c r="ID12" s="21">
        <f>IF(AND(Z44="Wo",Z45="N"),Info!AN5,0)</f>
        <v>0</v>
      </c>
      <c r="IE12" s="21">
        <f>IF(AND(AA44="Wo",AA45="N"),Info!AO5,0)</f>
        <v>0</v>
      </c>
      <c r="IF12" s="21">
        <f>IF(AND(AB44="Wo",AB45="N"),Info!AP5,0)</f>
        <v>0</v>
      </c>
      <c r="IG12" s="21">
        <f>IF(AND(AC44="Wo",AC45="N"),Info!AQ5,0)</f>
        <v>0</v>
      </c>
      <c r="IH12" s="21">
        <f>IF(AND(AD44="Wo",AD45="N"),Info!AR5,0)</f>
        <v>0</v>
      </c>
      <c r="II12" s="21">
        <f>IF(AND(AE44="Wo",AE45="N"),Info!AS5,0)</f>
        <v>0</v>
      </c>
      <c r="IJ12" s="21">
        <f>IF(AND(AF44="Wo",AF45="N"),Info!AT5,0)</f>
        <v>0</v>
      </c>
      <c r="IK12" s="21">
        <f>IF(AND(AG44="Wo",AG45="N"),Info!AU5,0)</f>
        <v>0</v>
      </c>
      <c r="IL12" s="21">
        <f t="shared" si="5"/>
        <v>159.392</v>
      </c>
      <c r="IM12" s="22"/>
      <c r="IN12" s="22"/>
      <c r="IO12" s="22"/>
      <c r="IP12" s="22"/>
      <c r="IQ12" s="22"/>
      <c r="IR12" s="22"/>
      <c r="IS12" s="22"/>
      <c r="IT12" s="17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KV12" s="22"/>
      <c r="KW12" s="22"/>
      <c r="KX12" s="22"/>
      <c r="KY12" s="22"/>
      <c r="KZ12" s="22"/>
      <c r="LA12" s="22"/>
      <c r="LB12" s="22"/>
      <c r="LC12" s="22"/>
      <c r="LD12" s="22"/>
      <c r="LE12" s="22"/>
      <c r="LF12" s="22"/>
    </row>
    <row r="13" spans="2:318">
      <c r="C13" s="15"/>
      <c r="D13" s="61" t="s">
        <v>95</v>
      </c>
      <c r="E13" s="15"/>
      <c r="F13" s="15" t="s">
        <v>35</v>
      </c>
      <c r="G13" s="15" t="s">
        <v>35</v>
      </c>
      <c r="H13" s="15" t="s">
        <v>36</v>
      </c>
      <c r="I13" s="15" t="s">
        <v>36</v>
      </c>
      <c r="J13" s="15" t="s">
        <v>37</v>
      </c>
      <c r="K13" s="15" t="s">
        <v>37</v>
      </c>
      <c r="L13" s="61" t="s">
        <v>95</v>
      </c>
      <c r="M13" s="15"/>
      <c r="N13" s="15"/>
      <c r="O13" s="15"/>
      <c r="P13" s="15" t="s">
        <v>35</v>
      </c>
      <c r="Q13" s="15" t="s">
        <v>35</v>
      </c>
      <c r="R13" s="15" t="s">
        <v>36</v>
      </c>
      <c r="S13" s="15" t="s">
        <v>36</v>
      </c>
      <c r="T13" s="15" t="s">
        <v>37</v>
      </c>
      <c r="U13" s="15" t="s">
        <v>37</v>
      </c>
      <c r="V13" s="61" t="s">
        <v>95</v>
      </c>
      <c r="W13" s="15"/>
      <c r="X13" s="15"/>
      <c r="Y13" s="15"/>
      <c r="Z13" s="15" t="s">
        <v>35</v>
      </c>
      <c r="AA13" s="15" t="s">
        <v>35</v>
      </c>
      <c r="AB13" s="15" t="s">
        <v>36</v>
      </c>
      <c r="AC13" s="15" t="s">
        <v>36</v>
      </c>
      <c r="AD13" s="15" t="s">
        <v>37</v>
      </c>
      <c r="AE13" s="15" t="s">
        <v>37</v>
      </c>
      <c r="AF13" s="15"/>
      <c r="AG13" s="16"/>
      <c r="AH13" s="20" t="s">
        <v>46</v>
      </c>
      <c r="AI13" s="21">
        <f>IF(AND(C4="Do",C5="V"),Info!Q3,0)</f>
        <v>0</v>
      </c>
      <c r="AJ13" s="21">
        <f>IF(AND(D4="Do",D5="V"),Info!R3,0)</f>
        <v>0</v>
      </c>
      <c r="AK13" s="21">
        <f>IF(AND(E4="Do",E5="V"),Info!S3,0)</f>
        <v>0</v>
      </c>
      <c r="AL13" s="21">
        <f>IF(AND(F4="Do",F5="V"),Info!T3,0)</f>
        <v>0</v>
      </c>
      <c r="AM13" s="21">
        <f>IF(AND(G4="Do",G5="V"),Info!U3,0)</f>
        <v>0</v>
      </c>
      <c r="AN13" s="21">
        <f>IF(AND(H4="Do",H5="V"),Info!V3,0)</f>
        <v>0</v>
      </c>
      <c r="AO13" s="21">
        <f>IF(AND(I4="Do",I5="V"),Info!W3,0)</f>
        <v>0</v>
      </c>
      <c r="AP13" s="21">
        <f>IF(AND(J4="Do",J5="V"),Info!X3,0)</f>
        <v>0</v>
      </c>
      <c r="AQ13" s="21">
        <f>IF(AND(K4="Do",K5="V"),Info!Y3,0)</f>
        <v>0</v>
      </c>
      <c r="AR13" s="21">
        <f>IF(AND(L4="Do",L5="V"),Info!Z3,0)</f>
        <v>0</v>
      </c>
      <c r="AS13" s="21">
        <f>IF(AND(M4="Do",M5="V"),Info!AA3,0)</f>
        <v>0</v>
      </c>
      <c r="AT13" s="21">
        <f>IF(AND(N4="Do",N5="V"),Info!AB3,0)</f>
        <v>0</v>
      </c>
      <c r="AU13" s="21">
        <f>IF(AND(O4="Do",O5="V"),Info!AC3,0)</f>
        <v>0</v>
      </c>
      <c r="AV13" s="21">
        <f>IF(AND(P4="Do",P5="V"),Info!AD3,0)</f>
        <v>0</v>
      </c>
      <c r="AW13" s="21">
        <f>IF(AND(Q4="Do",Q5="V"),Info!AE3,0)</f>
        <v>0</v>
      </c>
      <c r="AX13" s="21">
        <f>IF(AND(R4="Do",R5="V"),Info!AF3,0)</f>
        <v>0</v>
      </c>
      <c r="AY13" s="21">
        <f>IF(AND(S4="Do",S5="V"),Info!AG3,0)</f>
        <v>0</v>
      </c>
      <c r="AZ13" s="21">
        <f>IF(AND(T4="Do",T5="V"),Info!AH3,0)</f>
        <v>0</v>
      </c>
      <c r="BA13" s="21">
        <f>IF(AND(U4="Do",U5="V"),Info!AI3,0)</f>
        <v>0</v>
      </c>
      <c r="BB13" s="21">
        <f>IF(AND(V4="Do",V5="V"),Info!AJ3,0)</f>
        <v>0</v>
      </c>
      <c r="BC13" s="21">
        <f>IF(AND(W4="Do",W5="V"),Info!AK3,0)</f>
        <v>0</v>
      </c>
      <c r="BD13" s="21">
        <f>IF(AND(X4="Do",X5="V"),Info!AL3,0)</f>
        <v>0</v>
      </c>
      <c r="BE13" s="21">
        <f>IF(AND(Y4="Do",Y5="V"),Info!AM3,0)</f>
        <v>0</v>
      </c>
      <c r="BF13" s="21">
        <f>IF(AND(Z4="Do",Z5="V"),Info!AN3,0)</f>
        <v>0</v>
      </c>
      <c r="BG13" s="21">
        <f>IF(AND(AA4="Do",AA5="V"),Info!AO3,0)</f>
        <v>0</v>
      </c>
      <c r="BH13" s="21">
        <f>IF(AND(AB4="Do",AB5="V"),Info!AP3,0)</f>
        <v>0</v>
      </c>
      <c r="BI13" s="21">
        <f>IF(AND(AC4="Do",AC5="V"),Info!AQ3,0)</f>
        <v>0</v>
      </c>
      <c r="BJ13" s="21">
        <f>IF(AND(AD4="Do",AD5="V"),Info!AR3,0)</f>
        <v>0</v>
      </c>
      <c r="BK13" s="21">
        <f>IF(AND(AE4="Do",AE5="V"),Info!AS3,0)</f>
        <v>0</v>
      </c>
      <c r="BL13" s="21">
        <f>IF(AND(AF4="Do",AF5="V"),Info!AT3,0)</f>
        <v>0</v>
      </c>
      <c r="BM13" s="21">
        <f>IF(AND(AG4="Do",AG5="V"),Info!AU3,0)</f>
        <v>0</v>
      </c>
      <c r="BN13" s="21">
        <f t="shared" si="0"/>
        <v>0</v>
      </c>
      <c r="BO13" s="22"/>
      <c r="BP13" s="22"/>
      <c r="BQ13" s="22"/>
      <c r="BR13" s="20" t="s">
        <v>46</v>
      </c>
      <c r="BS13" s="21">
        <f>IF(AND(C12="Do",C13="V"),Info!Q3,0)</f>
        <v>0</v>
      </c>
      <c r="BT13" s="21">
        <f>IF(AND(D12="Do",D13="V"),Info!R3,0)</f>
        <v>0</v>
      </c>
      <c r="BU13" s="21">
        <f>IF(AND(E12="Do",E13="V"),Info!S3,0)</f>
        <v>0</v>
      </c>
      <c r="BV13" s="21">
        <f>IF(AND(F12="Do",F13="V"),Info!T3,0)</f>
        <v>0</v>
      </c>
      <c r="BW13" s="21">
        <f>IF(AND(G12="Do",G13="V"),Info!U3,0)</f>
        <v>128.92000000000002</v>
      </c>
      <c r="BX13" s="21">
        <f>IF(AND(H12="Do",H13="V"),Info!V3,0)</f>
        <v>0</v>
      </c>
      <c r="BY13" s="21">
        <f>IF(AND(I12="Do",I13="V"),Info!W3,0)</f>
        <v>0</v>
      </c>
      <c r="BZ13" s="21">
        <f>IF(AND(J12="Do",J13="V"),Info!X3,0)</f>
        <v>0</v>
      </c>
      <c r="CA13" s="21">
        <f>IF(AND(K12="Do",K13="V"),Info!Y3,0)</f>
        <v>0</v>
      </c>
      <c r="CB13" s="21">
        <f>IF(AND(L12="Do",L13="V"),Info!Z3,0)</f>
        <v>0</v>
      </c>
      <c r="CC13" s="21">
        <f>IF(AND(M12="Do",M13="V"),Info!AA3,0)</f>
        <v>0</v>
      </c>
      <c r="CD13" s="21">
        <f>IF(AND(N12="Do",N13="V"),Info!AB3,0)</f>
        <v>0</v>
      </c>
      <c r="CE13" s="21">
        <f>IF(AND(O12="Do",O13="V"),Info!AC3,0)</f>
        <v>0</v>
      </c>
      <c r="CF13" s="21">
        <f>IF(AND(P12="Do",P13="V"),Info!AD3,0)</f>
        <v>0</v>
      </c>
      <c r="CG13" s="21">
        <f>IF(AND(Q12="Do",Q13="V"),Info!AE3,0)</f>
        <v>0</v>
      </c>
      <c r="CH13" s="21">
        <f>IF(AND(R12="Do",R13="V"),Info!AF3,0)</f>
        <v>0</v>
      </c>
      <c r="CI13" s="21">
        <f>IF(AND(S12="Do",S13="V"),Info!AG3,0)</f>
        <v>0</v>
      </c>
      <c r="CJ13" s="21">
        <f>IF(AND(T12="Do",T13="V"),Info!AH3,0)</f>
        <v>0</v>
      </c>
      <c r="CK13" s="21">
        <f>IF(AND(U12="Do",U13="V"),Info!AI3,0)</f>
        <v>0</v>
      </c>
      <c r="CL13" s="21">
        <f>IF(AND(V12="Do",V13="V"),Info!AJ3,0)</f>
        <v>0</v>
      </c>
      <c r="CM13" s="21">
        <f>IF(AND(W12="Do",W13="V"),Info!AK3,0)</f>
        <v>0</v>
      </c>
      <c r="CN13" s="21">
        <f>IF(AND(X12="Do",X13="V"),Info!AL3,0)</f>
        <v>0</v>
      </c>
      <c r="CO13" s="21">
        <f>IF(AND(Y12="Do",Y13="V"),Info!AM3,0)</f>
        <v>0</v>
      </c>
      <c r="CP13" s="21">
        <f>IF(AND(Z12="Do",Z13="V"),Info!AN3,0)</f>
        <v>0</v>
      </c>
      <c r="CQ13" s="21">
        <f>IF(AND(AA12="Do",AA13="V"),Info!AO3,0)</f>
        <v>0</v>
      </c>
      <c r="CR13" s="21">
        <f>IF(AND(AB12="Do",AB13="V"),Info!AP3,0)</f>
        <v>0</v>
      </c>
      <c r="CS13" s="21">
        <f>IF(AND(AC12="Do",AC13="V"),Info!AQ3,0)</f>
        <v>0</v>
      </c>
      <c r="CT13" s="21">
        <f>IF(AND(AD12="Do",AD13="V"),Info!AR3,0)</f>
        <v>0</v>
      </c>
      <c r="CU13" s="21">
        <f>IF(AND(AE12="Do",AE13="V"),Info!AS3,0)</f>
        <v>0</v>
      </c>
      <c r="CV13" s="21">
        <f>IF(AND(AF12="Do",AF13="V"),Info!AT3,0)</f>
        <v>0</v>
      </c>
      <c r="CW13" s="21">
        <f>IF(AND(AG12="Do",AG13="V"),Info!AU3,0)</f>
        <v>0</v>
      </c>
      <c r="CX13" s="21">
        <f t="shared" si="1"/>
        <v>128.92000000000002</v>
      </c>
      <c r="CY13" s="22"/>
      <c r="CZ13" s="22"/>
      <c r="DA13" s="22"/>
      <c r="DB13" s="20" t="s">
        <v>46</v>
      </c>
      <c r="DC13" s="21">
        <f>IF(AND(C20="Do",C21="V"),Info!Q3,0)</f>
        <v>0</v>
      </c>
      <c r="DD13" s="21">
        <f>IF(AND(D20="Do",D21="V"),Info!R3,0)</f>
        <v>0</v>
      </c>
      <c r="DE13" s="21">
        <f>IF(AND(E20="Do",E21="V"),Info!S3,0)</f>
        <v>0</v>
      </c>
      <c r="DF13" s="21">
        <f>IF(AND(F20="Do",F21="V"),Info!T3,0)</f>
        <v>0</v>
      </c>
      <c r="DG13" s="21">
        <f>IF(AND(G20="Do",G21="V"),Info!U3,0)</f>
        <v>0</v>
      </c>
      <c r="DH13" s="21">
        <f>IF(AND(H20="Do",H21="V"),Info!V3,0)</f>
        <v>0</v>
      </c>
      <c r="DI13" s="21">
        <f>IF(AND(I20="Do",I21="V"),Info!W3,0)</f>
        <v>0</v>
      </c>
      <c r="DJ13" s="21">
        <f>IF(AND(J20="Do",J21="V"),Info!X3,0)</f>
        <v>0</v>
      </c>
      <c r="DK13" s="21">
        <f>IF(AND(K20="Do",K21="V"),Info!Y3,0)</f>
        <v>0</v>
      </c>
      <c r="DL13" s="21">
        <f>IF(AND(L20="Do",L21="V"),Info!Z3,0)</f>
        <v>0</v>
      </c>
      <c r="DM13" s="21">
        <f>IF(AND(M20="Do",M21="V"),Info!AA3,0)</f>
        <v>0</v>
      </c>
      <c r="DN13" s="21">
        <f>IF(AND(N20="Do",N21="V"),Info!AB3,0)</f>
        <v>0</v>
      </c>
      <c r="DO13" s="21">
        <f>IF(AND(O20="Do",O21="V"),Info!AC3,0)</f>
        <v>0</v>
      </c>
      <c r="DP13" s="21">
        <f>IF(AND(P20="Do",P21="V"),Info!AD3,0)</f>
        <v>128.92000000000002</v>
      </c>
      <c r="DQ13" s="21">
        <f>IF(AND(Q20="Do",Q21="V"),Info!AE3,0)</f>
        <v>0</v>
      </c>
      <c r="DR13" s="21">
        <f>IF(AND(R20="Do",R21="V"),Info!AF3,0)</f>
        <v>0</v>
      </c>
      <c r="DS13" s="21">
        <f>IF(AND(S20="Do",S21="V"),Info!AG3,0)</f>
        <v>0</v>
      </c>
      <c r="DT13" s="21">
        <f>IF(AND(T20="Do",T21="V"),Info!AH3,0)</f>
        <v>0</v>
      </c>
      <c r="DU13" s="21">
        <f>IF(AND(U20="Do",U21="V"),Info!AI3,0)</f>
        <v>0</v>
      </c>
      <c r="DV13" s="21">
        <f>IF(AND(V20="Do",V21="V"),Info!AJ3,0)</f>
        <v>0</v>
      </c>
      <c r="DW13" s="21">
        <f>IF(AND(W20="Do",W21="V"),Info!AK3,0)</f>
        <v>0</v>
      </c>
      <c r="DX13" s="21">
        <f>IF(AND(X20="Do",X21="V"),Info!AL3,0)</f>
        <v>0</v>
      </c>
      <c r="DY13" s="21">
        <f>IF(AND(Y20="Do",Y21="V"),Info!AM3,0)</f>
        <v>0</v>
      </c>
      <c r="DZ13" s="21">
        <f>IF(AND(Z20="Do",Z21="V"),Info!AN3,0)</f>
        <v>0</v>
      </c>
      <c r="EA13" s="21">
        <f>IF(AND(AA20="Do",AA21="V"),Info!AO3,0)</f>
        <v>0</v>
      </c>
      <c r="EB13" s="21">
        <f>IF(AND(AB20="Do",AB21="V"),Info!AP3,0)</f>
        <v>0</v>
      </c>
      <c r="EC13" s="21">
        <f>IF(AND(AC20="Do",AC21="V"),Info!AQ3,0)</f>
        <v>0</v>
      </c>
      <c r="ED13" s="21">
        <f>IF(AND(AD20="Do",AD21="V"),Info!AR3,0)</f>
        <v>0</v>
      </c>
      <c r="EE13" s="21">
        <f>IF(AND(AE20="Do",AE21="V"),Info!AS3,0)</f>
        <v>0</v>
      </c>
      <c r="EF13" s="21">
        <f>IF(AND(AF20="Do",AF21="V"),Info!AT3,0)</f>
        <v>0</v>
      </c>
      <c r="EG13" s="21">
        <f>IF(AND(AG20="Do",AG21="V"),Info!AU3,0)</f>
        <v>0</v>
      </c>
      <c r="EH13" s="21">
        <f t="shared" si="2"/>
        <v>128.92000000000002</v>
      </c>
      <c r="EI13" s="22"/>
      <c r="EJ13" s="22"/>
      <c r="EK13" s="22"/>
      <c r="EL13" s="20" t="s">
        <v>46</v>
      </c>
      <c r="EM13" s="21">
        <f>IF(AND(C28="Do",C29="V"),Info!Q3,0)</f>
        <v>0</v>
      </c>
      <c r="EN13" s="21">
        <f>IF(AND(D28="Do",D29="V"),Info!R3,0)</f>
        <v>128.92000000000002</v>
      </c>
      <c r="EO13" s="21">
        <f>IF(AND(E28="Do",E29="V"),Info!S3,0)</f>
        <v>0</v>
      </c>
      <c r="EP13" s="21">
        <f>IF(AND(F28="Do",F29="V"),Info!T3,0)</f>
        <v>0</v>
      </c>
      <c r="EQ13" s="21">
        <f>IF(AND(G28="Do",G29="V"),Info!U3,0)</f>
        <v>0</v>
      </c>
      <c r="ER13" s="21">
        <f>IF(AND(H28="Do",H29="V"),Info!V3,0)</f>
        <v>0</v>
      </c>
      <c r="ES13" s="21">
        <f>IF(AND(I28="Do",I29="V"),Info!W3,0)</f>
        <v>0</v>
      </c>
      <c r="ET13" s="21">
        <f>IF(AND(J28="Do",J29="V"),Info!X3,0)</f>
        <v>0</v>
      </c>
      <c r="EU13" s="21">
        <f>IF(AND(K28="Do",K29="V"),Info!Y3,0)</f>
        <v>0</v>
      </c>
      <c r="EV13" s="21">
        <f>IF(AND(L28="Do",L29="V"),Info!Z3,0)</f>
        <v>0</v>
      </c>
      <c r="EW13" s="21">
        <f>IF(AND(M28="Do",M29="V"),Info!AA3,0)</f>
        <v>0</v>
      </c>
      <c r="EX13" s="21">
        <f>IF(AND(N28="Do",N29="V"),Info!AB3,0)</f>
        <v>0</v>
      </c>
      <c r="EY13" s="21">
        <f>IF(AND(O28="Do",O29="V"),Info!AC3,0)</f>
        <v>0</v>
      </c>
      <c r="EZ13" s="21">
        <f>IF(AND(P28="Do",P29="V"),Info!AD3,0)</f>
        <v>0</v>
      </c>
      <c r="FA13" s="21">
        <f>IF(AND(Q28="Do",Q29="V"),Info!AE3,0)</f>
        <v>0</v>
      </c>
      <c r="FB13" s="21">
        <f>IF(AND(R28="Do",R29="V"),Info!AF3,0)</f>
        <v>0</v>
      </c>
      <c r="FC13" s="21">
        <f>IF(AND(S28="Do",S29="V"),Info!AG3,0)</f>
        <v>0</v>
      </c>
      <c r="FD13" s="21">
        <f>IF(AND(T28="Do",T29="V"),Info!AH3,0)</f>
        <v>0</v>
      </c>
      <c r="FE13" s="21">
        <f>IF(AND(U28="Do",U29="V"),Info!AI3,0)</f>
        <v>0</v>
      </c>
      <c r="FF13" s="21">
        <f>IF(AND(V28="Do",V29="V"),Info!AJ3,0)</f>
        <v>0</v>
      </c>
      <c r="FG13" s="21">
        <f>IF(AND(W28="Do",W29="V"),Info!AK3,0)</f>
        <v>0</v>
      </c>
      <c r="FH13" s="21">
        <f>IF(AND(X28="Do",X29="V"),Info!AL3,0)</f>
        <v>0</v>
      </c>
      <c r="FI13" s="21">
        <f>IF(AND(Y28="Do",Y29="V"),Info!AM3,0)</f>
        <v>128.92000000000002</v>
      </c>
      <c r="FJ13" s="21">
        <f>IF(AND(Z28="Do",Z29="V"),Info!AN3,0)</f>
        <v>0</v>
      </c>
      <c r="FK13" s="21">
        <f>IF(AND(AA28="Do",AA29="V"),Info!AO3,0)</f>
        <v>0</v>
      </c>
      <c r="FL13" s="21">
        <f>IF(AND(AB28="Do",AB29="V"),Info!AP3,0)</f>
        <v>0</v>
      </c>
      <c r="FM13" s="21">
        <f>IF(AND(AC28="Do",AC29="V"),Info!AQ3,0)</f>
        <v>0</v>
      </c>
      <c r="FN13" s="21">
        <f>IF(AND(AD28="Do",AD29="V"),Info!AR3,0)</f>
        <v>0</v>
      </c>
      <c r="FO13" s="21">
        <f>IF(AND(AE28="Do",AE29="V"),Info!AS3,0)</f>
        <v>0</v>
      </c>
      <c r="FP13" s="21">
        <f>IF(AND(AF28="Do",AF29="V"),Info!AT3,0)</f>
        <v>0</v>
      </c>
      <c r="FQ13" s="21">
        <f>IF(AND(AG28="Do",AG29="V"),Info!AU3,0)</f>
        <v>0</v>
      </c>
      <c r="FR13" s="21">
        <f t="shared" si="3"/>
        <v>257.84000000000003</v>
      </c>
      <c r="FS13" s="22"/>
      <c r="FT13" s="22"/>
      <c r="FU13" s="22"/>
      <c r="FV13" s="20" t="s">
        <v>46</v>
      </c>
      <c r="FW13" s="21">
        <f>IF(AND(C36="Do",C37="V"),Info!Q3,0)</f>
        <v>0</v>
      </c>
      <c r="FX13" s="21">
        <f>IF(AND(D36="Do",D37="V"),Info!R3,0)</f>
        <v>0</v>
      </c>
      <c r="FY13" s="21">
        <f>IF(AND(E36="Do",E37="V"),Info!S3,0)</f>
        <v>0</v>
      </c>
      <c r="FZ13" s="21">
        <f>IF(AND(F36="Do",F37="V"),Info!T3,0)</f>
        <v>0</v>
      </c>
      <c r="GA13" s="21">
        <f>IF(AND(G36="Do",G37="V"),Info!U3,0)</f>
        <v>0</v>
      </c>
      <c r="GB13" s="21">
        <f>IF(AND(H36="Do",H37="V"),Info!V3,0)</f>
        <v>0</v>
      </c>
      <c r="GC13" s="21">
        <f>IF(AND(I36="Do",I37="V"),Info!W3,0)</f>
        <v>0</v>
      </c>
      <c r="GD13" s="21">
        <f>IF(AND(J36="Do",J37="V"),Info!X3,0)</f>
        <v>0</v>
      </c>
      <c r="GE13" s="21">
        <f>IF(AND(K36="Do",K37="V"),Info!Y3,0)</f>
        <v>0</v>
      </c>
      <c r="GF13" s="21">
        <f>IF(AND(L36="Do",L37="V"),Info!Z3,0)</f>
        <v>128.92000000000002</v>
      </c>
      <c r="GG13" s="21">
        <f>IF(AND(M36="Do",M37="V"),Info!AA3,0)</f>
        <v>0</v>
      </c>
      <c r="GH13" s="21">
        <f>IF(AND(N36="Do",N37="V"),Info!AB3,0)</f>
        <v>0</v>
      </c>
      <c r="GI13" s="21">
        <f>IF(AND(O36="Do",O37="V"),Info!AC3,0)</f>
        <v>0</v>
      </c>
      <c r="GJ13" s="21">
        <f>IF(AND(P36="Do",P37="V"),Info!AD3,0)</f>
        <v>0</v>
      </c>
      <c r="GK13" s="21">
        <f>IF(AND(Q36="Do",Q37="V"),Info!AE3,0)</f>
        <v>0</v>
      </c>
      <c r="GL13" s="21">
        <f>IF(AND(R36="Do",R37="V"),Info!AF3,0)</f>
        <v>0</v>
      </c>
      <c r="GM13" s="21">
        <f>IF(AND(S36="Do",S37="V"),Info!AG3,0)</f>
        <v>0</v>
      </c>
      <c r="GN13" s="21">
        <f>IF(AND(T36="Do",T37="V"),Info!AH3,0)</f>
        <v>0</v>
      </c>
      <c r="GO13" s="21">
        <f>IF(AND(U36="Do",U37="V"),Info!AI3,0)</f>
        <v>0</v>
      </c>
      <c r="GP13" s="21">
        <f>IF(AND(V36="Do",V37="V"),Info!AJ3,0)</f>
        <v>0</v>
      </c>
      <c r="GQ13" s="21">
        <f>IF(AND(W36="Do",W37="V"),Info!AK3,0)</f>
        <v>0</v>
      </c>
      <c r="GR13" s="21">
        <f>IF(AND(X36="Do",X37="V"),Info!AL3,0)</f>
        <v>0</v>
      </c>
      <c r="GS13" s="21">
        <f>IF(AND(Y36="Do",Y37="V"),Info!AM3,0)</f>
        <v>0</v>
      </c>
      <c r="GT13" s="21">
        <f>IF(AND(Z36="Do",Z37="V"),Info!AN3,0)</f>
        <v>0</v>
      </c>
      <c r="GU13" s="21">
        <f>IF(AND(AA36="Do",AA37="V"),Info!AO3,0)</f>
        <v>0</v>
      </c>
      <c r="GV13" s="21">
        <f>IF(AND(AB36="Do",AB37="V"),Info!AP3,0)</f>
        <v>0</v>
      </c>
      <c r="GW13" s="21">
        <f>IF(AND(AC36="Do",AC37="V"),Info!AQ3,0)</f>
        <v>0</v>
      </c>
      <c r="GX13" s="21">
        <f>IF(AND(AD36="Do",AD37="V"),Info!AR3,0)</f>
        <v>0</v>
      </c>
      <c r="GY13" s="21">
        <f>IF(AND(AE36="Do",AE37="V"),Info!AS3,0)</f>
        <v>0</v>
      </c>
      <c r="GZ13" s="21">
        <f>IF(AND(AF36="Do",AF37="V"),Info!AT3,0)</f>
        <v>0</v>
      </c>
      <c r="HA13" s="21">
        <f>IF(AND(AG36="Do",AG37="V"),Info!AU3,0)</f>
        <v>0</v>
      </c>
      <c r="HB13" s="21">
        <f t="shared" si="4"/>
        <v>128.92000000000002</v>
      </c>
      <c r="HC13" s="22"/>
      <c r="HD13" s="22"/>
      <c r="HE13" s="22"/>
      <c r="HF13" s="20" t="s">
        <v>46</v>
      </c>
      <c r="HG13" s="21">
        <f>IF(AND(C44="Do",C45="V"),Info!Q3,0)</f>
        <v>0</v>
      </c>
      <c r="HH13" s="21">
        <f>IF(AND(D44="Do",D45="V"),Info!R3,0)</f>
        <v>0</v>
      </c>
      <c r="HI13" s="21">
        <f>IF(AND(E44="Do",E45="V"),Info!S3,0)</f>
        <v>0</v>
      </c>
      <c r="HJ13" s="21">
        <f>IF(AND(F44="Do",F45="V"),Info!T3,0)</f>
        <v>0</v>
      </c>
      <c r="HK13" s="21">
        <f>IF(AND(G44="Do",G45="V"),Info!U3,0)</f>
        <v>0</v>
      </c>
      <c r="HL13" s="21">
        <f>IF(AND(H44="Do",H45="V"),Info!V3,0)</f>
        <v>0</v>
      </c>
      <c r="HM13" s="21">
        <f>IF(AND(I44="Do",I45="V"),Info!W3,0)</f>
        <v>0</v>
      </c>
      <c r="HN13" s="21">
        <f>IF(AND(J44="Do",J45="V"),Info!X3,0)</f>
        <v>0</v>
      </c>
      <c r="HO13" s="21">
        <f>IF(AND(K44="Do",K45="V"),Info!Y3,0)</f>
        <v>0</v>
      </c>
      <c r="HP13" s="21">
        <f>IF(AND(L44="Do",L45="V"),Info!Z3,0)</f>
        <v>0</v>
      </c>
      <c r="HQ13" s="21">
        <f>IF(AND(M44="Do",M45="V"),Info!AA3,0)</f>
        <v>0</v>
      </c>
      <c r="HR13" s="21">
        <f>IF(AND(N44="Do",N45="V"),Info!AB3,0)</f>
        <v>0</v>
      </c>
      <c r="HS13" s="21">
        <f>IF(AND(O44="Do",O45="V"),Info!AC3,0)</f>
        <v>0</v>
      </c>
      <c r="HT13" s="21">
        <f>IF(AND(P44="Do",P45="V"),Info!AD3,0)</f>
        <v>0</v>
      </c>
      <c r="HU13" s="21">
        <f>IF(AND(Q44="Do",Q45="V"),Info!AE3,0)</f>
        <v>0</v>
      </c>
      <c r="HV13" s="21">
        <f>IF(AND(R44="Do",R45="V"),Info!AF3,0)</f>
        <v>0</v>
      </c>
      <c r="HW13" s="21">
        <f>IF(AND(S44="Do",S45="V"),Info!AG3,0)</f>
        <v>0</v>
      </c>
      <c r="HX13" s="21">
        <f>IF(AND(T44="Do",T45="V"),Info!AH3,0)</f>
        <v>0</v>
      </c>
      <c r="HY13" s="21">
        <f>IF(AND(U44="Do",U45="V"),Info!AI3,0)</f>
        <v>128.92000000000002</v>
      </c>
      <c r="HZ13" s="21">
        <f>IF(AND(V44="Do",V45="V"),Info!AJ3,0)</f>
        <v>0</v>
      </c>
      <c r="IA13" s="21">
        <f>IF(AND(W44="Do",W45="V"),Info!AK3,0)</f>
        <v>0</v>
      </c>
      <c r="IB13" s="21">
        <f>IF(AND(X44="Do",X45="V"),Info!AL3,0)</f>
        <v>0</v>
      </c>
      <c r="IC13" s="21">
        <f>IF(AND(Y44="Do",Y45="V"),Info!AM3,0)</f>
        <v>0</v>
      </c>
      <c r="ID13" s="21">
        <f>IF(AND(Z44="Do",Z45="V"),Info!AN3,0)</f>
        <v>0</v>
      </c>
      <c r="IE13" s="21">
        <f>IF(AND(AA44="Do",AA45="V"),Info!AO3,0)</f>
        <v>0</v>
      </c>
      <c r="IF13" s="21">
        <f>IF(AND(AB44="Do",AB45="V"),Info!AP3,0)</f>
        <v>0</v>
      </c>
      <c r="IG13" s="21">
        <f>IF(AND(AC44="Do",AC45="V"),Info!AQ3,0)</f>
        <v>0</v>
      </c>
      <c r="IH13" s="21">
        <f>IF(AND(AD44="Do",AD45="V"),Info!AR3,0)</f>
        <v>0</v>
      </c>
      <c r="II13" s="21">
        <f>IF(AND(AE44="Do",AE45="V"),Info!AS3,0)</f>
        <v>0</v>
      </c>
      <c r="IJ13" s="21">
        <f>IF(AND(AF44="Do",AF45="V"),Info!AT3,0)</f>
        <v>0</v>
      </c>
      <c r="IK13" s="21">
        <f>IF(AND(AG44="Do",AG45="V"),Info!AU3,0)</f>
        <v>0</v>
      </c>
      <c r="IL13" s="21">
        <f t="shared" si="5"/>
        <v>128.92000000000002</v>
      </c>
      <c r="IM13" s="22"/>
      <c r="IN13" s="22"/>
      <c r="IO13" s="22"/>
      <c r="IP13" s="22"/>
      <c r="IQ13" s="22"/>
      <c r="IR13" s="22"/>
      <c r="IS13" s="22"/>
      <c r="IT13" s="17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  <c r="JV13" s="22"/>
      <c r="JW13" s="22"/>
      <c r="JX13" s="22"/>
      <c r="JY13" s="22"/>
      <c r="JZ13" s="22"/>
      <c r="KA13" s="22"/>
      <c r="KB13" s="22"/>
      <c r="KC13" s="22"/>
      <c r="KD13" s="22"/>
      <c r="KE13" s="22"/>
      <c r="KF13" s="22"/>
      <c r="KG13" s="22"/>
      <c r="KH13" s="22"/>
      <c r="KI13" s="22"/>
      <c r="KJ13" s="22"/>
      <c r="KK13" s="22"/>
      <c r="KL13" s="22"/>
      <c r="KM13" s="22"/>
      <c r="KN13" s="22"/>
      <c r="KO13" s="22"/>
      <c r="KP13" s="22"/>
      <c r="KQ13" s="22"/>
      <c r="KR13" s="22"/>
      <c r="KS13" s="22"/>
      <c r="KT13" s="22"/>
      <c r="KU13" s="22"/>
      <c r="KV13" s="22"/>
      <c r="KW13" s="22"/>
      <c r="KX13" s="22"/>
      <c r="KY13" s="22"/>
      <c r="KZ13" s="22"/>
      <c r="LA13" s="22"/>
      <c r="LB13" s="22"/>
      <c r="LC13" s="22"/>
      <c r="LD13" s="22"/>
      <c r="LE13" s="22"/>
      <c r="LF13" s="22"/>
    </row>
    <row r="14" spans="2:318">
      <c r="AH14" s="20" t="s">
        <v>47</v>
      </c>
      <c r="AI14" s="21">
        <f>IF(AND(C4="Do",C5="L"),Info!Q4,0)</f>
        <v>0</v>
      </c>
      <c r="AJ14" s="21">
        <f>IF(AND(D4="Do",D5="L"),Info!R4,0)</f>
        <v>0</v>
      </c>
      <c r="AK14" s="21">
        <f>IF(AND(E4="Do",E5="L"),Info!S4,0)</f>
        <v>0</v>
      </c>
      <c r="AL14" s="21">
        <f>IF(AND(F4="Do",F5="L"),Info!T4,0)</f>
        <v>0</v>
      </c>
      <c r="AM14" s="21">
        <f>IF(AND(G4="Do",G5="L"),Info!U4,0)</f>
        <v>0</v>
      </c>
      <c r="AN14" s="21">
        <f>IF(AND(H4="Do",H5="L"),Info!V4,0)</f>
        <v>0</v>
      </c>
      <c r="AO14" s="21">
        <f>IF(AND(I4="Do",I5="L"),Info!W4,0)</f>
        <v>0</v>
      </c>
      <c r="AP14" s="21">
        <f>IF(AND(J4="Do",J5="L"),Info!X4,0)</f>
        <v>0</v>
      </c>
      <c r="AQ14" s="21">
        <f>IF(AND(K4="Do",K5="L"),Info!Y4,0)</f>
        <v>0</v>
      </c>
      <c r="AR14" s="21">
        <f>IF(AND(L4="Do",L5="L"),Info!Z4,0)</f>
        <v>0</v>
      </c>
      <c r="AS14" s="21">
        <f>IF(AND(M4="Do",M5="L"),Info!AA4,0)</f>
        <v>0</v>
      </c>
      <c r="AT14" s="21">
        <f>IF(AND(N4="Do",N5="L"),Info!AB4,0)</f>
        <v>0</v>
      </c>
      <c r="AU14" s="21">
        <f>IF(AND(O4="Do",O5="L"),Info!AC4,0)</f>
        <v>0</v>
      </c>
      <c r="AV14" s="21">
        <f>IF(AND(P4="Do",P5="L"),Info!AD4,0)</f>
        <v>0</v>
      </c>
      <c r="AW14" s="21">
        <f>IF(AND(Q4="Do",Q5="L"),Info!AE4,0)</f>
        <v>0</v>
      </c>
      <c r="AX14" s="21">
        <f>IF(AND(R4="Do",R5="L"),Info!AF4,0)</f>
        <v>128.92000000000002</v>
      </c>
      <c r="AY14" s="21">
        <f>IF(AND(S4="Do",S5="L"),Info!AG4,0)</f>
        <v>0</v>
      </c>
      <c r="AZ14" s="21">
        <f>IF(AND(T4="Do",T5="L"),Info!AH4,0)</f>
        <v>0</v>
      </c>
      <c r="BA14" s="21">
        <f>IF(AND(U4="Do",U5="L"),Info!AI4,0)</f>
        <v>0</v>
      </c>
      <c r="BB14" s="21">
        <f>IF(AND(V4="Do",V5="L"),Info!AJ4,0)</f>
        <v>0</v>
      </c>
      <c r="BC14" s="21">
        <f>IF(AND(W4="Do",W5="L"),Info!AK4,0)</f>
        <v>0</v>
      </c>
      <c r="BD14" s="21">
        <f>IF(AND(X4="Do",X5="L"),Info!AL4,0)</f>
        <v>0</v>
      </c>
      <c r="BE14" s="21">
        <f>IF(AND(Y4="Do",Y5="L"),Info!AM4,0)</f>
        <v>0</v>
      </c>
      <c r="BF14" s="21">
        <f>IF(AND(Z4="Do",Z5="L"),Info!AN4,0)</f>
        <v>0</v>
      </c>
      <c r="BG14" s="21">
        <f>IF(AND(AA4="Do",AA5="L"),Info!AO4,0)</f>
        <v>0</v>
      </c>
      <c r="BH14" s="21">
        <f>IF(AND(AB4="Do",AB5="L"),Info!AP4,0)</f>
        <v>0</v>
      </c>
      <c r="BI14" s="21">
        <f>IF(AND(AC4="Do",AC5="L"),Info!AQ4,0)</f>
        <v>0</v>
      </c>
      <c r="BJ14" s="21">
        <f>IF(AND(AD4="Do",AD5="L"),Info!AR4,0)</f>
        <v>0</v>
      </c>
      <c r="BK14" s="21">
        <f>IF(AND(AE4="Do",AE5="L"),Info!AS4,0)</f>
        <v>0</v>
      </c>
      <c r="BL14" s="21">
        <f>IF(AND(AF4="Do",AF5="L"),Info!AT4,0)</f>
        <v>0</v>
      </c>
      <c r="BM14" s="21">
        <f>IF(AND(AG4="Do",AG5="L"),Info!AU4,0)</f>
        <v>0</v>
      </c>
      <c r="BN14" s="21">
        <f t="shared" si="0"/>
        <v>128.92000000000002</v>
      </c>
      <c r="BO14" s="22"/>
      <c r="BP14" s="22"/>
      <c r="BQ14" s="22"/>
      <c r="BR14" s="20" t="s">
        <v>47</v>
      </c>
      <c r="BS14" s="21">
        <f>IF(AND(C12="Do",C13="L"),Info!Q4,0)</f>
        <v>0</v>
      </c>
      <c r="BT14" s="21">
        <f>IF(AND(D12="Do",D13="L"),Info!R4,0)</f>
        <v>0</v>
      </c>
      <c r="BU14" s="21">
        <f>IF(AND(E12="Do",E13="L"),Info!S4,0)</f>
        <v>0</v>
      </c>
      <c r="BV14" s="21">
        <f>IF(AND(F12="Do",F13="L"),Info!T4,0)</f>
        <v>0</v>
      </c>
      <c r="BW14" s="21">
        <f>IF(AND(G12="Do",G13="L"),Info!U4,0)</f>
        <v>0</v>
      </c>
      <c r="BX14" s="21">
        <f>IF(AND(H12="Do",H13="L"),Info!V4,0)</f>
        <v>0</v>
      </c>
      <c r="BY14" s="21">
        <f>IF(AND(I12="Do",I13="L"),Info!W4,0)</f>
        <v>0</v>
      </c>
      <c r="BZ14" s="21">
        <f>IF(AND(J12="Do",J13="L"),Info!X4,0)</f>
        <v>0</v>
      </c>
      <c r="CA14" s="21">
        <f>IF(AND(K12="Do",K13="L"),Info!Y4,0)</f>
        <v>0</v>
      </c>
      <c r="CB14" s="21">
        <f>IF(AND(L12="Do",L13="L"),Info!Z4,0)</f>
        <v>0</v>
      </c>
      <c r="CC14" s="21">
        <f>IF(AND(M12="Do",M13="L"),Info!AA4,0)</f>
        <v>0</v>
      </c>
      <c r="CD14" s="21">
        <f>IF(AND(N12="Do",N13="L"),Info!AB4,0)</f>
        <v>0</v>
      </c>
      <c r="CE14" s="21">
        <f>IF(AND(O12="Do",O13="L"),Info!AC4,0)</f>
        <v>0</v>
      </c>
      <c r="CF14" s="21">
        <f>IF(AND(P12="Do",P13="L"),Info!AD4,0)</f>
        <v>0</v>
      </c>
      <c r="CG14" s="21">
        <f>IF(AND(Q12="Do",Q13="L"),Info!AE4,0)</f>
        <v>0</v>
      </c>
      <c r="CH14" s="21">
        <f>IF(AND(R12="Do",R13="L"),Info!AF4,0)</f>
        <v>0</v>
      </c>
      <c r="CI14" s="21">
        <f>IF(AND(S12="Do",S13="L"),Info!AG4,0)</f>
        <v>0</v>
      </c>
      <c r="CJ14" s="21">
        <f>IF(AND(T12="Do",T13="L"),Info!AH4,0)</f>
        <v>0</v>
      </c>
      <c r="CK14" s="21">
        <f>IF(AND(U12="Do",U13="L"),Info!AI4,0)</f>
        <v>0</v>
      </c>
      <c r="CL14" s="21">
        <f>IF(AND(V12="Do",V13="L"),Info!AJ4,0)</f>
        <v>0</v>
      </c>
      <c r="CM14" s="21">
        <f>IF(AND(W12="Do",W13="L"),Info!AK4,0)</f>
        <v>0</v>
      </c>
      <c r="CN14" s="21">
        <f>IF(AND(X12="Do",X13="L"),Info!AL4,0)</f>
        <v>0</v>
      </c>
      <c r="CO14" s="21">
        <f>IF(AND(Y12="Do",Y13="L"),Info!AM4,0)</f>
        <v>0</v>
      </c>
      <c r="CP14" s="21">
        <f>IF(AND(Z12="Do",Z13="L"),Info!AN4,0)</f>
        <v>0</v>
      </c>
      <c r="CQ14" s="21">
        <f>IF(AND(AA12="Do",AA13="L"),Info!AO4,0)</f>
        <v>0</v>
      </c>
      <c r="CR14" s="21">
        <f>IF(AND(AB12="Do",AB13="L"),Info!AP4,0)</f>
        <v>128.92000000000002</v>
      </c>
      <c r="CS14" s="21">
        <f>IF(AND(AC12="Do",AC13="L"),Info!AQ4,0)</f>
        <v>0</v>
      </c>
      <c r="CT14" s="21">
        <f>IF(AND(AD12="Do",AD13="L"),Info!AR4,0)</f>
        <v>0</v>
      </c>
      <c r="CU14" s="21">
        <f>IF(AND(AE12="Do",AE13="L"),Info!AS4,0)</f>
        <v>0</v>
      </c>
      <c r="CV14" s="21">
        <f>IF(AND(AF12="Do",AF13="L"),Info!AT4,0)</f>
        <v>0</v>
      </c>
      <c r="CW14" s="21">
        <f>IF(AND(AG12="Do",AG13="L"),Info!AU4,0)</f>
        <v>0</v>
      </c>
      <c r="CX14" s="21">
        <f t="shared" si="1"/>
        <v>128.92000000000002</v>
      </c>
      <c r="CY14" s="22"/>
      <c r="CZ14" s="22"/>
      <c r="DA14" s="22"/>
      <c r="DB14" s="20" t="s">
        <v>47</v>
      </c>
      <c r="DC14" s="21">
        <f>IF(AND(C20="Do",C21="L"),Info!Q4,0)</f>
        <v>0</v>
      </c>
      <c r="DD14" s="21">
        <f>IF(AND(D20="Do",D21="L"),Info!R4,0)</f>
        <v>0</v>
      </c>
      <c r="DE14" s="21">
        <f>IF(AND(E20="Do",E21="L"),Info!S4,0)</f>
        <v>0</v>
      </c>
      <c r="DF14" s="21">
        <f>IF(AND(F20="Do",F21="L"),Info!T4,0)</f>
        <v>0</v>
      </c>
      <c r="DG14" s="21">
        <f>IF(AND(G20="Do",G21="L"),Info!U4,0)</f>
        <v>0</v>
      </c>
      <c r="DH14" s="21">
        <f>IF(AND(H20="Do",H21="L"),Info!V4,0)</f>
        <v>0</v>
      </c>
      <c r="DI14" s="21">
        <f>IF(AND(I20="Do",I21="L"),Info!W4,0)</f>
        <v>0</v>
      </c>
      <c r="DJ14" s="21">
        <f>IF(AND(J20="Do",J21="L"),Info!X4,0)</f>
        <v>0</v>
      </c>
      <c r="DK14" s="21">
        <f>IF(AND(K20="Do",K21="L"),Info!Y4,0)</f>
        <v>0</v>
      </c>
      <c r="DL14" s="21">
        <f>IF(AND(L20="Do",L21="L"),Info!Z4,0)</f>
        <v>0</v>
      </c>
      <c r="DM14" s="21">
        <f>IF(AND(M20="Do",M21="L"),Info!AA4,0)</f>
        <v>0</v>
      </c>
      <c r="DN14" s="21">
        <f>IF(AND(N20="Do",N21="L"),Info!AB4,0)</f>
        <v>0</v>
      </c>
      <c r="DO14" s="21">
        <f>IF(AND(O20="Do",O21="L"),Info!AC4,0)</f>
        <v>0</v>
      </c>
      <c r="DP14" s="21">
        <f>IF(AND(P20="Do",P21="L"),Info!AD4,0)</f>
        <v>0</v>
      </c>
      <c r="DQ14" s="21">
        <f>IF(AND(Q20="Do",Q21="L"),Info!AE4,0)</f>
        <v>0</v>
      </c>
      <c r="DR14" s="21">
        <f>IF(AND(R20="Do",R21="L"),Info!AF4,0)</f>
        <v>0</v>
      </c>
      <c r="DS14" s="21">
        <f>IF(AND(S20="Do",S21="L"),Info!AG4,0)</f>
        <v>0</v>
      </c>
      <c r="DT14" s="21">
        <f>IF(AND(T20="Do",T21="L"),Info!AH4,0)</f>
        <v>0</v>
      </c>
      <c r="DU14" s="21">
        <f>IF(AND(U20="Do",U21="L"),Info!AI4,0)</f>
        <v>0</v>
      </c>
      <c r="DV14" s="21">
        <f>IF(AND(V20="Do",V21="L"),Info!AJ4,0)</f>
        <v>0</v>
      </c>
      <c r="DW14" s="21">
        <f>IF(AND(W20="Do",W21="L"),Info!AK4,0)</f>
        <v>0</v>
      </c>
      <c r="DX14" s="21">
        <f>IF(AND(X20="Do",X21="L"),Info!AL4,0)</f>
        <v>0</v>
      </c>
      <c r="DY14" s="21">
        <f>IF(AND(Y20="Do",Y21="L"),Info!AM4,0)</f>
        <v>0</v>
      </c>
      <c r="DZ14" s="21">
        <f>IF(AND(Z20="Do",Z21="L"),Info!AN4,0)</f>
        <v>0</v>
      </c>
      <c r="EA14" s="21">
        <f>IF(AND(AA20="Do",AA21="L"),Info!AO4,0)</f>
        <v>0</v>
      </c>
      <c r="EB14" s="21">
        <f>IF(AND(AB20="Do",AB21="L"),Info!AP4,0)</f>
        <v>0</v>
      </c>
      <c r="EC14" s="21">
        <f>IF(AND(AC20="Do",AC21="L"),Info!AQ4,0)</f>
        <v>0</v>
      </c>
      <c r="ED14" s="21">
        <f>IF(AND(AD20="Do",AD21="L"),Info!AR4,0)</f>
        <v>0</v>
      </c>
      <c r="EE14" s="21">
        <f>IF(AND(AE20="Do",AE21="L"),Info!AS4,0)</f>
        <v>0</v>
      </c>
      <c r="EF14" s="21">
        <f>IF(AND(AF20="Do",AF21="L"),Info!AT4,0)</f>
        <v>0</v>
      </c>
      <c r="EG14" s="21">
        <f>IF(AND(AG20="Do",AG21="L"),Info!AU4,0)</f>
        <v>0</v>
      </c>
      <c r="EH14" s="21">
        <f t="shared" si="2"/>
        <v>0</v>
      </c>
      <c r="EI14" s="22"/>
      <c r="EJ14" s="22"/>
      <c r="EK14" s="22"/>
      <c r="EL14" s="20" t="s">
        <v>47</v>
      </c>
      <c r="EM14" s="21">
        <f>IF(AND(DG4="Do",DG5="L"),Info!Q4,0)</f>
        <v>0</v>
      </c>
      <c r="EN14" s="21">
        <f>IF(AND(DH4="Do",DH5="L"),Info!R4,0)</f>
        <v>0</v>
      </c>
      <c r="EO14" s="21">
        <f>IF(AND(DI4="Do",DI5="L"),Info!S4,0)</f>
        <v>0</v>
      </c>
      <c r="EP14" s="21">
        <f>IF(AND(DJ4="Do",DJ5="L"),Info!T4,0)</f>
        <v>0</v>
      </c>
      <c r="EQ14" s="21">
        <f>IF(AND(DK4="Do",DK5="L"),Info!U4,0)</f>
        <v>0</v>
      </c>
      <c r="ER14" s="21">
        <f>IF(AND(DL4="Do",DL5="L"),Info!V4,0)</f>
        <v>0</v>
      </c>
      <c r="ES14" s="21">
        <f>IF(AND(DM4="Do",DM5="L"),Info!W4,0)</f>
        <v>0</v>
      </c>
      <c r="ET14" s="21">
        <f>IF(AND(DN4="Do",DN5="L"),Info!X4,0)</f>
        <v>0</v>
      </c>
      <c r="EU14" s="21">
        <f>IF(AND(DO4="Do",DO5="L"),Info!Y4,0)</f>
        <v>0</v>
      </c>
      <c r="EV14" s="21">
        <f>IF(AND(DP4="Do",DP5="L"),Info!Z4,0)</f>
        <v>0</v>
      </c>
      <c r="EW14" s="21">
        <f>IF(AND(DQ4="Do",DQ5="L"),Info!AA4,0)</f>
        <v>0</v>
      </c>
      <c r="EX14" s="21">
        <f>IF(AND(DR4="Do",DR5="L"),Info!AB4,0)</f>
        <v>0</v>
      </c>
      <c r="EY14" s="21">
        <f>IF(AND(DS4="Do",DS5="L"),Info!AC4,0)</f>
        <v>0</v>
      </c>
      <c r="EZ14" s="21">
        <f>IF(AND(DT4="Do",DT5="L"),Info!AD4,0)</f>
        <v>0</v>
      </c>
      <c r="FA14" s="21">
        <f>IF(AND(DU4="Do",DU5="L"),Info!AE4,0)</f>
        <v>0</v>
      </c>
      <c r="FB14" s="21">
        <f>IF(AND(DV4="Do",DV5="L"),Info!AF4,0)</f>
        <v>0</v>
      </c>
      <c r="FC14" s="21">
        <f>IF(AND(DW4="Do",DW5="L"),Info!AG4,0)</f>
        <v>0</v>
      </c>
      <c r="FD14" s="21">
        <f>IF(AND(DX4="Do",DX5="L"),Info!AH4,0)</f>
        <v>0</v>
      </c>
      <c r="FE14" s="21">
        <f>IF(AND(DY4="Do",DY5="L"),Info!AI4,0)</f>
        <v>0</v>
      </c>
      <c r="FF14" s="21">
        <f>IF(AND(DZ4="Do",DZ5="L"),Info!AJ4,0)</f>
        <v>0</v>
      </c>
      <c r="FG14" s="21">
        <f>IF(AND(EA4="Do",EA5="L"),Info!AK4,0)</f>
        <v>0</v>
      </c>
      <c r="FH14" s="21">
        <f>IF(AND(EB4="Do",EB5="L"),Info!AL4,0)</f>
        <v>0</v>
      </c>
      <c r="FI14" s="21">
        <f>IF(AND(EC4="Do",EC5="L"),Info!AM4,0)</f>
        <v>0</v>
      </c>
      <c r="FJ14" s="21">
        <f>IF(AND(ED4="Do",ED5="L"),Info!AN4,0)</f>
        <v>0</v>
      </c>
      <c r="FK14" s="21">
        <f>IF(AND(EE4="Do",EE5="L"),Info!AO4,0)</f>
        <v>0</v>
      </c>
      <c r="FL14" s="21">
        <f>IF(AND(EF4="Do",EF5="L"),Info!AP4,0)</f>
        <v>0</v>
      </c>
      <c r="FM14" s="21">
        <f>IF(AND(EG4="Do",EG5="L"),Info!AQ4,0)</f>
        <v>0</v>
      </c>
      <c r="FN14" s="21">
        <f>IF(AND(EH4="Do",EH5="L"),Info!AR4,0)</f>
        <v>0</v>
      </c>
      <c r="FO14" s="21">
        <f>IF(AND(EI4="Do",EI5="L"),Info!AS4,0)</f>
        <v>0</v>
      </c>
      <c r="FP14" s="21">
        <f>IF(AND(EJ4="Do",EJ5="L"),Info!AT4,0)</f>
        <v>0</v>
      </c>
      <c r="FQ14" s="21">
        <f>IF(AND(EK4="Do",EK5="L"),Info!AU4,0)</f>
        <v>0</v>
      </c>
      <c r="FR14" s="21">
        <f t="shared" si="3"/>
        <v>0</v>
      </c>
      <c r="FS14" s="22"/>
      <c r="FT14" s="22"/>
      <c r="FU14" s="22"/>
      <c r="FV14" s="20" t="s">
        <v>47</v>
      </c>
      <c r="FW14" s="21">
        <f>IF(AND(C36="Do",C37="L"),Info!Q4,0)</f>
        <v>0</v>
      </c>
      <c r="FX14" s="21">
        <f>IF(AND(D36="Do",D37="L"),Info!R4,0)</f>
        <v>0</v>
      </c>
      <c r="FY14" s="21">
        <f>IF(AND(E36="Do",E37="L"),Info!S4,0)</f>
        <v>128.92000000000002</v>
      </c>
      <c r="FZ14" s="21">
        <f>IF(AND(F36="Do",F37="L"),Info!T4,0)</f>
        <v>0</v>
      </c>
      <c r="GA14" s="21">
        <f>IF(AND(G36="Do",G37="L"),Info!U4,0)</f>
        <v>0</v>
      </c>
      <c r="GB14" s="21">
        <f>IF(AND(H36="Do",H37="L"),Info!V4,0)</f>
        <v>0</v>
      </c>
      <c r="GC14" s="21">
        <f>IF(AND(I36="Do",I37="L"),Info!W4,0)</f>
        <v>0</v>
      </c>
      <c r="GD14" s="21">
        <f>IF(AND(J36="Do",J37="L"),Info!X4,0)</f>
        <v>0</v>
      </c>
      <c r="GE14" s="21">
        <f>IF(AND(K36="Do",K37="L"),Info!Y4,0)</f>
        <v>0</v>
      </c>
      <c r="GF14" s="21">
        <f>IF(AND(L36="Do",L37="L"),Info!Z4,0)</f>
        <v>0</v>
      </c>
      <c r="GG14" s="21">
        <f>IF(AND(M36="Do",M37="L"),Info!AA4,0)</f>
        <v>0</v>
      </c>
      <c r="GH14" s="21">
        <f>IF(AND(N36="Do",N37="L"),Info!AB4,0)</f>
        <v>0</v>
      </c>
      <c r="GI14" s="21">
        <f>IF(AND(O36="Do",O37="L"),Info!AC4,0)</f>
        <v>0</v>
      </c>
      <c r="GJ14" s="21">
        <f>IF(AND(P36="Do",P37="L"),Info!AD4,0)</f>
        <v>0</v>
      </c>
      <c r="GK14" s="21">
        <f>IF(AND(Q36="Do",Q37="L"),Info!AE4,0)</f>
        <v>0</v>
      </c>
      <c r="GL14" s="21">
        <f>IF(AND(R36="Do",R37="L"),Info!AF4,0)</f>
        <v>0</v>
      </c>
      <c r="GM14" s="21">
        <f>IF(AND(S36="Do",S37="L"),Info!AG4,0)</f>
        <v>0</v>
      </c>
      <c r="GN14" s="21">
        <f>IF(AND(T36="Do",T37="L"),Info!AH4,0)</f>
        <v>0</v>
      </c>
      <c r="GO14" s="21">
        <f>IF(AND(U36="Do",U37="L"),Info!AI4,0)</f>
        <v>0</v>
      </c>
      <c r="GP14" s="21">
        <f>IF(AND(V36="Do",V37="L"),Info!AJ4,0)</f>
        <v>0</v>
      </c>
      <c r="GQ14" s="21">
        <f>IF(AND(W36="Do",W37="L"),Info!AK4,0)</f>
        <v>0</v>
      </c>
      <c r="GR14" s="21">
        <f>IF(AND(X36="Do",X37="L"),Info!AL4,0)</f>
        <v>0</v>
      </c>
      <c r="GS14" s="21">
        <f>IF(AND(Y36="Do",Y37="L"),Info!AM4,0)</f>
        <v>0</v>
      </c>
      <c r="GT14" s="21">
        <f>IF(AND(Z36="Do",Z37="L"),Info!AN4,0)</f>
        <v>0</v>
      </c>
      <c r="GU14" s="21">
        <f>IF(AND(AA36="Do",AA37="L"),Info!AO4,0)</f>
        <v>0</v>
      </c>
      <c r="GV14" s="21">
        <f>IF(AND(AB36="Do",AB37="L"),Info!AP4,0)</f>
        <v>0</v>
      </c>
      <c r="GW14" s="21">
        <f>IF(AND(AC36="Do",AC37="L"),Info!AQ4,0)</f>
        <v>0</v>
      </c>
      <c r="GX14" s="21">
        <f>IF(AND(AD36="Do",AD37="L"),Info!AR4,0)</f>
        <v>0</v>
      </c>
      <c r="GY14" s="21">
        <f>IF(AND(AE36="Do",AE37="L"),Info!AS4,0)</f>
        <v>0</v>
      </c>
      <c r="GZ14" s="21">
        <f>IF(AND(AF36="Do",AF37="L"),Info!AT4,0)</f>
        <v>0</v>
      </c>
      <c r="HA14" s="21">
        <f>IF(AND(AG36="Do",AG37="L"),Info!AU4,0)</f>
        <v>0</v>
      </c>
      <c r="HB14" s="21">
        <f t="shared" si="4"/>
        <v>128.92000000000002</v>
      </c>
      <c r="HC14" s="22"/>
      <c r="HD14" s="22"/>
      <c r="HE14" s="22"/>
      <c r="HF14" s="20" t="s">
        <v>47</v>
      </c>
      <c r="HG14" s="21">
        <f>IF(AND(C44="Do",C45="L"),Info!Q4,0)</f>
        <v>0</v>
      </c>
      <c r="HH14" s="21">
        <f>IF(AND(D44="Do",D45="L"),Info!R4,0)</f>
        <v>0</v>
      </c>
      <c r="HI14" s="21">
        <f>IF(AND(E44="Do",E45="L"),Info!S4,0)</f>
        <v>0</v>
      </c>
      <c r="HJ14" s="21">
        <f>IF(AND(F44="Do",F45="L"),Info!T4,0)</f>
        <v>0</v>
      </c>
      <c r="HK14" s="21">
        <f>IF(AND(G44="Do",G45="L"),Info!U4,0)</f>
        <v>0</v>
      </c>
      <c r="HL14" s="21">
        <f>IF(AND(H44="Do",H45="L"),Info!V4,0)</f>
        <v>0</v>
      </c>
      <c r="HM14" s="21">
        <f>IF(AND(I44="Do",I45="L"),Info!W4,0)</f>
        <v>0</v>
      </c>
      <c r="HN14" s="21">
        <f>IF(AND(J44="Do",J45="L"),Info!X4,0)</f>
        <v>0</v>
      </c>
      <c r="HO14" s="21">
        <f>IF(AND(K44="Do",K45="L"),Info!Y4,0)</f>
        <v>0</v>
      </c>
      <c r="HP14" s="21">
        <f>IF(AND(L44="Do",L45="L"),Info!Z4,0)</f>
        <v>0</v>
      </c>
      <c r="HQ14" s="21">
        <f>IF(AND(M44="Do",M45="L"),Info!AA4,0)</f>
        <v>0</v>
      </c>
      <c r="HR14" s="21">
        <f>IF(AND(N44="Do",N45="L"),Info!AB4,0)</f>
        <v>128.92000000000002</v>
      </c>
      <c r="HS14" s="21">
        <f>IF(AND(O44="Do",O45="L"),Info!AC4,0)</f>
        <v>0</v>
      </c>
      <c r="HT14" s="21">
        <f>IF(AND(P44="Do",P45="L"),Info!AD4,0)</f>
        <v>0</v>
      </c>
      <c r="HU14" s="21">
        <f>IF(AND(Q44="Do",Q45="L"),Info!AE4,0)</f>
        <v>0</v>
      </c>
      <c r="HV14" s="21">
        <f>IF(AND(R44="Do",R45="L"),Info!AF4,0)</f>
        <v>0</v>
      </c>
      <c r="HW14" s="21">
        <f>IF(AND(S44="Do",S45="L"),Info!AG4,0)</f>
        <v>0</v>
      </c>
      <c r="HX14" s="21">
        <f>IF(AND(T44="Do",T45="L"),Info!AH4,0)</f>
        <v>0</v>
      </c>
      <c r="HY14" s="21">
        <f>IF(AND(U44="Do",U45="L"),Info!AI4,0)</f>
        <v>0</v>
      </c>
      <c r="HZ14" s="21">
        <f>IF(AND(V44="Do",V45="L"),Info!AJ4,0)</f>
        <v>0</v>
      </c>
      <c r="IA14" s="21">
        <f>IF(AND(W44="Do",W45="L"),Info!AK4,0)</f>
        <v>0</v>
      </c>
      <c r="IB14" s="21">
        <f>IF(AND(X44="Do",X45="L"),Info!AL4,0)</f>
        <v>0</v>
      </c>
      <c r="IC14" s="21">
        <f>IF(AND(Y44="Do",Y45="L"),Info!AM4,0)</f>
        <v>0</v>
      </c>
      <c r="ID14" s="21">
        <f>IF(AND(Z44="Do",Z45="L"),Info!AN4,0)</f>
        <v>0</v>
      </c>
      <c r="IE14" s="21">
        <f>IF(AND(AA44="Do",AA45="L"),Info!AO4,0)</f>
        <v>0</v>
      </c>
      <c r="IF14" s="21">
        <f>IF(AND(AB44="Do",AB45="L"),Info!AP4,0)</f>
        <v>0</v>
      </c>
      <c r="IG14" s="21">
        <f>IF(AND(AC44="Do",AC45="L"),Info!AQ4,0)</f>
        <v>0</v>
      </c>
      <c r="IH14" s="21">
        <f>IF(AND(AD44="Do",AD45="L"),Info!AR4,0)</f>
        <v>0</v>
      </c>
      <c r="II14" s="21">
        <f>IF(AND(AE44="Do",AE45="L"),Info!AS4,0)</f>
        <v>0</v>
      </c>
      <c r="IJ14" s="21">
        <f>IF(AND(AF44="Do",AF45="L"),Info!AT4,0)</f>
        <v>0</v>
      </c>
      <c r="IK14" s="21">
        <f>IF(AND(AG44="Do",AG45="L"),Info!AU4,0)</f>
        <v>0</v>
      </c>
      <c r="IL14" s="21">
        <f t="shared" si="5"/>
        <v>128.92000000000002</v>
      </c>
      <c r="IM14" s="22"/>
      <c r="IN14" s="22"/>
      <c r="IO14" s="22"/>
      <c r="IP14" s="22"/>
      <c r="IQ14" s="22"/>
      <c r="IR14" s="22"/>
      <c r="IS14" s="22"/>
      <c r="IT14" s="17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</row>
    <row r="15" spans="2:318">
      <c r="B15" s="15" t="s">
        <v>11</v>
      </c>
      <c r="C15" s="15">
        <v>1</v>
      </c>
      <c r="D15" s="15">
        <v>2</v>
      </c>
      <c r="E15" s="15">
        <v>3</v>
      </c>
      <c r="F15" s="15">
        <v>4</v>
      </c>
      <c r="G15" s="15">
        <v>5</v>
      </c>
      <c r="H15" s="15">
        <v>6</v>
      </c>
      <c r="I15" s="15">
        <v>7</v>
      </c>
      <c r="J15" s="15">
        <v>8</v>
      </c>
      <c r="K15" s="15">
        <v>9</v>
      </c>
      <c r="L15" s="15">
        <v>10</v>
      </c>
      <c r="M15" s="15">
        <v>11</v>
      </c>
      <c r="N15" s="15">
        <v>12</v>
      </c>
      <c r="O15" s="15">
        <v>13</v>
      </c>
      <c r="P15" s="15">
        <v>14</v>
      </c>
      <c r="Q15" s="15">
        <v>15</v>
      </c>
      <c r="R15" s="15">
        <v>16</v>
      </c>
      <c r="S15" s="15">
        <v>17</v>
      </c>
      <c r="T15" s="15">
        <v>18</v>
      </c>
      <c r="U15" s="15">
        <v>19</v>
      </c>
      <c r="V15" s="15">
        <v>20</v>
      </c>
      <c r="W15" s="15">
        <v>21</v>
      </c>
      <c r="X15" s="15">
        <v>22</v>
      </c>
      <c r="Y15" s="15">
        <v>23</v>
      </c>
      <c r="Z15" s="15">
        <v>24</v>
      </c>
      <c r="AA15" s="15">
        <v>25</v>
      </c>
      <c r="AB15" s="15">
        <v>26</v>
      </c>
      <c r="AC15" s="15">
        <v>27</v>
      </c>
      <c r="AD15" s="15">
        <v>28</v>
      </c>
      <c r="AE15" s="15">
        <v>29</v>
      </c>
      <c r="AF15" s="15">
        <v>30</v>
      </c>
      <c r="AH15" s="20" t="s">
        <v>48</v>
      </c>
      <c r="AI15" s="21">
        <f>IF(AND(C4="Do",C5="N"),Info!Q5,0)</f>
        <v>0</v>
      </c>
      <c r="AJ15" s="21">
        <f>IF(AND(D4="Do",D5="N"),Info!R5,0)</f>
        <v>0</v>
      </c>
      <c r="AK15" s="21">
        <f>IF(AND(E4="Do",E5="N"),Info!S5,0)</f>
        <v>0</v>
      </c>
      <c r="AL15" s="21">
        <f>IF(AND(F4="Do",F5="N"),Info!T5,0)</f>
        <v>0</v>
      </c>
      <c r="AM15" s="21">
        <f>IF(AND(G4="Do",G5="N"),Info!U5,0)</f>
        <v>0</v>
      </c>
      <c r="AN15" s="21">
        <f>IF(AND(H4="Do",H5="N"),Info!V5,0)</f>
        <v>0</v>
      </c>
      <c r="AO15" s="21">
        <f>IF(AND(I4="Do",I5="N"),Info!W5,0)</f>
        <v>0</v>
      </c>
      <c r="AP15" s="21">
        <f>IF(AND(J4="Do",J5="N"),Info!X5,0)</f>
        <v>0</v>
      </c>
      <c r="AQ15" s="21">
        <f>IF(AND(K4="Do",K5="N"),Info!Y5,0)</f>
        <v>159.392</v>
      </c>
      <c r="AR15" s="21">
        <f>IF(AND(L4="Do",L5="N"),Info!Z5,0)</f>
        <v>0</v>
      </c>
      <c r="AS15" s="21">
        <f>IF(AND(M4="Do",M5="N"),Info!AA5,0)</f>
        <v>0</v>
      </c>
      <c r="AT15" s="21">
        <f>IF(AND(N4="Do",N5="N"),Info!AB5,0)</f>
        <v>0</v>
      </c>
      <c r="AU15" s="21">
        <f>IF(AND(O4="Do",O5="N"),Info!AC5,0)</f>
        <v>0</v>
      </c>
      <c r="AV15" s="21">
        <f>IF(AND(P4="Do",P5="N"),Info!AD5,0)</f>
        <v>0</v>
      </c>
      <c r="AW15" s="21">
        <f>IF(AND(Q4="Do",Q5="N"),Info!AE5,0)</f>
        <v>0</v>
      </c>
      <c r="AX15" s="21">
        <f>IF(AND(R4="Do",R5="N"),Info!AF5,0)</f>
        <v>0</v>
      </c>
      <c r="AY15" s="21">
        <f>IF(AND(S4="Do",S5="N"),Info!AG5,0)</f>
        <v>0</v>
      </c>
      <c r="AZ15" s="21">
        <f>IF(AND(T4="Do",T5="N"),Info!AH5,0)</f>
        <v>0</v>
      </c>
      <c r="BA15" s="21">
        <f>IF(AND(U4="Do",U5="N"),Info!AI5,0)</f>
        <v>0</v>
      </c>
      <c r="BB15" s="21">
        <f>IF(AND(V4="Do",V5="N"),Info!AJ5,0)</f>
        <v>0</v>
      </c>
      <c r="BC15" s="21">
        <f>IF(AND(W4="Do",W5="N"),Info!AK5,0)</f>
        <v>0</v>
      </c>
      <c r="BD15" s="21">
        <f>IF(AND(X4="Do",X5="N"),Info!AL5,0)</f>
        <v>0</v>
      </c>
      <c r="BE15" s="21">
        <f>IF(AND(Y4="Do",Y5="N"),Info!AM5,0)</f>
        <v>0</v>
      </c>
      <c r="BF15" s="21">
        <f>IF(AND(Z4="Do",Z5="N"),Info!AN5,0)</f>
        <v>0</v>
      </c>
      <c r="BG15" s="21">
        <f>IF(AND(AA4="Do",AA5="N"),Info!AO5,0)</f>
        <v>0</v>
      </c>
      <c r="BH15" s="21">
        <f>IF(AND(AB4="Do",AB5="N"),Info!AP5,0)</f>
        <v>0</v>
      </c>
      <c r="BI15" s="21">
        <f>IF(AND(AC4="Do",AC5="N"),Info!AQ5,0)</f>
        <v>0</v>
      </c>
      <c r="BJ15" s="21">
        <f>IF(AND(AD4="Do",AD5="N"),Info!AR5,0)</f>
        <v>0</v>
      </c>
      <c r="BK15" s="21">
        <f>IF(AND(AE4="Do",AE5="N"),Info!AS5,0)</f>
        <v>0</v>
      </c>
      <c r="BL15" s="21">
        <f>IF(AND(AF4="Do",AF5="N"),Info!AT5,0)</f>
        <v>0</v>
      </c>
      <c r="BM15" s="21">
        <f>IF(AND(AG4="Do",AG5="N"),Info!AU5,0)</f>
        <v>0</v>
      </c>
      <c r="BN15" s="21">
        <f t="shared" si="0"/>
        <v>159.392</v>
      </c>
      <c r="BO15" s="22"/>
      <c r="BP15" s="22"/>
      <c r="BQ15" s="22"/>
      <c r="BR15" s="20" t="s">
        <v>48</v>
      </c>
      <c r="BS15" s="21">
        <f>IF(AND(C12="Do",C13="N"),Info!Q5,0)</f>
        <v>0</v>
      </c>
      <c r="BT15" s="21">
        <f>IF(AND(D12="Do",D13="N"),Info!R5,0)</f>
        <v>0</v>
      </c>
      <c r="BU15" s="21">
        <f>IF(AND(E12="Do",E13="N"),Info!S5,0)</f>
        <v>0</v>
      </c>
      <c r="BV15" s="21">
        <f>IF(AND(F12="Do",F13="N"),Info!T5,0)</f>
        <v>0</v>
      </c>
      <c r="BW15" s="21">
        <f>IF(AND(G12="Do",G13="N"),Info!U5,0)</f>
        <v>0</v>
      </c>
      <c r="BX15" s="21">
        <f>IF(AND(H12="Do",H13="N"),Info!V5,0)</f>
        <v>0</v>
      </c>
      <c r="BY15" s="21">
        <f>IF(AND(I12="Do",I13="N"),Info!W5,0)</f>
        <v>0</v>
      </c>
      <c r="BZ15" s="21">
        <f>IF(AND(J12="Do",J13="N"),Info!X5,0)</f>
        <v>0</v>
      </c>
      <c r="CA15" s="21">
        <f>IF(AND(K12="Do",K13="N"),Info!Y5,0)</f>
        <v>0</v>
      </c>
      <c r="CB15" s="21">
        <f>IF(AND(L12="Do",L13="N"),Info!Z5,0)</f>
        <v>0</v>
      </c>
      <c r="CC15" s="21">
        <f>IF(AND(M12="Do",M13="N"),Info!AA5,0)</f>
        <v>0</v>
      </c>
      <c r="CD15" s="21">
        <f>IF(AND(N12="Do",N13="N"),Info!AB5,0)</f>
        <v>0</v>
      </c>
      <c r="CE15" s="21">
        <f>IF(AND(O12="Do",O13="N"),Info!AC5,0)</f>
        <v>0</v>
      </c>
      <c r="CF15" s="21">
        <f>IF(AND(P12="Do",P13="N"),Info!AD5,0)</f>
        <v>0</v>
      </c>
      <c r="CG15" s="21">
        <f>IF(AND(Q12="Do",Q13="N"),Info!AE5,0)</f>
        <v>0</v>
      </c>
      <c r="CH15" s="21">
        <f>IF(AND(R12="Do",R13="N"),Info!AF5,0)</f>
        <v>0</v>
      </c>
      <c r="CI15" s="21">
        <f>IF(AND(S12="Do",S13="N"),Info!AG5,0)</f>
        <v>0</v>
      </c>
      <c r="CJ15" s="21">
        <f>IF(AND(T12="Do",T13="N"),Info!AH5,0)</f>
        <v>0</v>
      </c>
      <c r="CK15" s="21">
        <f>IF(AND(U12="Do",U13="N"),Info!AI5,0)</f>
        <v>159.392</v>
      </c>
      <c r="CL15" s="21">
        <f>IF(AND(V12="Do",V13="N"),Info!AJ5,0)</f>
        <v>0</v>
      </c>
      <c r="CM15" s="21">
        <f>IF(AND(W12="Do",W13="N"),Info!AK5,0)</f>
        <v>0</v>
      </c>
      <c r="CN15" s="21">
        <f>IF(AND(X12="Do",X13="N"),Info!AL5,0)</f>
        <v>0</v>
      </c>
      <c r="CO15" s="21">
        <f>IF(AND(Y12="Do",Y13="N"),Info!AM5,0)</f>
        <v>0</v>
      </c>
      <c r="CP15" s="21">
        <f>IF(AND(Z12="Do",Z13="N"),Info!AN5,0)</f>
        <v>0</v>
      </c>
      <c r="CQ15" s="21">
        <f>IF(AND(AA12="Do",AA13="N"),Info!AO5,0)</f>
        <v>0</v>
      </c>
      <c r="CR15" s="21">
        <f>IF(AND(AB12="Do",AB13="N"),Info!AP5,0)</f>
        <v>0</v>
      </c>
      <c r="CS15" s="21">
        <f>IF(AND(AC12="Do",AC13="N"),Info!AQ5,0)</f>
        <v>0</v>
      </c>
      <c r="CT15" s="21">
        <f>IF(AND(AD12="Do",AD13="N"),Info!AR5,0)</f>
        <v>0</v>
      </c>
      <c r="CU15" s="21">
        <f>IF(AND(AE12="Do",AE13="N"),Info!AS5,0)</f>
        <v>0</v>
      </c>
      <c r="CV15" s="21">
        <f>IF(AND(AF12="Do",AF13="N"),Info!AT5,0)</f>
        <v>0</v>
      </c>
      <c r="CW15" s="21">
        <f>IF(AND(AG12="Do",AG13="N"),Info!AU5,0)</f>
        <v>0</v>
      </c>
      <c r="CX15" s="21">
        <f t="shared" si="1"/>
        <v>159.392</v>
      </c>
      <c r="CY15" s="22"/>
      <c r="CZ15" s="22"/>
      <c r="DA15" s="22"/>
      <c r="DB15" s="20" t="s">
        <v>48</v>
      </c>
      <c r="DC15" s="21">
        <f>IF(AND(C20="Do",C21="N"),Info!Q5,0)</f>
        <v>0</v>
      </c>
      <c r="DD15" s="21">
        <f>IF(AND(D20="Do",D21="N"),Info!R5,0)</f>
        <v>0</v>
      </c>
      <c r="DE15" s="21">
        <f>IF(AND(E20="Do",E21="N"),Info!S5,0)</f>
        <v>0</v>
      </c>
      <c r="DF15" s="21">
        <f>IF(AND(F20="Do",F21="N"),Info!T5,0)</f>
        <v>0</v>
      </c>
      <c r="DG15" s="21">
        <f>IF(AND(G20="Do",G21="N"),Info!U5,0)</f>
        <v>0</v>
      </c>
      <c r="DH15" s="21">
        <f>IF(AND(H20="Do",H21="N"),Info!V5,0)</f>
        <v>0</v>
      </c>
      <c r="DI15" s="21">
        <f>IF(AND(I20="Do",I21="N"),Info!W5,0)</f>
        <v>159.392</v>
      </c>
      <c r="DJ15" s="21">
        <f>IF(AND(J20="Do",J21="N"),Info!X5,0)</f>
        <v>0</v>
      </c>
      <c r="DK15" s="21">
        <f>IF(AND(K20="Do",K21="N"),Info!Y5,0)</f>
        <v>0</v>
      </c>
      <c r="DL15" s="21">
        <f>IF(AND(L20="Do",L21="N"),Info!Z5,0)</f>
        <v>0</v>
      </c>
      <c r="DM15" s="21">
        <f>IF(AND(M20="Do",M21="N"),Info!AA5,0)</f>
        <v>0</v>
      </c>
      <c r="DN15" s="21">
        <f>IF(AND(N20="Do",N21="N"),Info!AB5,0)</f>
        <v>0</v>
      </c>
      <c r="DO15" s="21">
        <f>IF(AND(O20="Do",O21="N"),Info!AC5,0)</f>
        <v>0</v>
      </c>
      <c r="DP15" s="21">
        <f>IF(AND(P20="Do",P21="N"),Info!AD5,0)</f>
        <v>0</v>
      </c>
      <c r="DQ15" s="21">
        <f>IF(AND(Q20="Do",Q21="N"),Info!AE5,0)</f>
        <v>0</v>
      </c>
      <c r="DR15" s="21">
        <f>IF(AND(R20="Do",R21="N"),Info!AF5,0)</f>
        <v>0</v>
      </c>
      <c r="DS15" s="21">
        <f>IF(AND(S20="Do",S21="N"),Info!AG5,0)</f>
        <v>0</v>
      </c>
      <c r="DT15" s="21">
        <f>IF(AND(T20="Do",T21="N"),Info!AH5,0)</f>
        <v>0</v>
      </c>
      <c r="DU15" s="21">
        <f>IF(AND(U20="Do",U21="N"),Info!AI5,0)</f>
        <v>0</v>
      </c>
      <c r="DV15" s="21">
        <f>IF(AND(V20="Do",V21="N"),Info!AJ5,0)</f>
        <v>0</v>
      </c>
      <c r="DW15" s="21">
        <f>IF(AND(W20="Do",W21="N"),Info!AK5,0)</f>
        <v>0</v>
      </c>
      <c r="DX15" s="21">
        <f>IF(AND(X20="Do",X21="N"),Info!AL5,0)</f>
        <v>0</v>
      </c>
      <c r="DY15" s="21">
        <f>IF(AND(Y20="Do",Y21="N"),Info!AM5,0)</f>
        <v>0</v>
      </c>
      <c r="DZ15" s="21">
        <f>IF(AND(Z20="Do",Z21="N"),Info!AN5,0)</f>
        <v>0</v>
      </c>
      <c r="EA15" s="21">
        <f>IF(AND(AA20="Do",AA21="N"),Info!AO5,0)</f>
        <v>0</v>
      </c>
      <c r="EB15" s="21">
        <f>IF(AND(AB20="Do",AB21="N"),Info!AP5,0)</f>
        <v>0</v>
      </c>
      <c r="EC15" s="21">
        <f>IF(AND(AC20="Do",AC21="N"),Info!AQ5,0)</f>
        <v>0</v>
      </c>
      <c r="ED15" s="21">
        <f>IF(AND(AD20="Do",AD21="N"),Info!AR5,0)</f>
        <v>159.392</v>
      </c>
      <c r="EE15" s="21">
        <f>IF(AND(AE20="Do",AE21="N"),Info!AS5,0)</f>
        <v>0</v>
      </c>
      <c r="EF15" s="21">
        <f>IF(AND(AF20="Do",AF21="N"),Info!AT5,0)</f>
        <v>0</v>
      </c>
      <c r="EG15" s="21">
        <f>IF(AND(AG20="Do",AG21="N"),Info!AU5,0)</f>
        <v>0</v>
      </c>
      <c r="EH15" s="21">
        <f t="shared" si="2"/>
        <v>318.78399999999999</v>
      </c>
      <c r="EI15" s="22"/>
      <c r="EJ15" s="22"/>
      <c r="EK15" s="22"/>
      <c r="EL15" s="20" t="s">
        <v>48</v>
      </c>
      <c r="EM15" s="21">
        <f>IF(AND(C28="Do",C29="N"),Info!Q5,0)</f>
        <v>0</v>
      </c>
      <c r="EN15" s="21">
        <f>IF(AND(D28="Do",D29="N"),Info!R5,0)</f>
        <v>0</v>
      </c>
      <c r="EO15" s="21">
        <f>IF(AND(E28="Do",E29="N"),Info!S5,0)</f>
        <v>0</v>
      </c>
      <c r="EP15" s="21">
        <f>IF(AND(F28="Do",F29="N"),Info!T5,0)</f>
        <v>0</v>
      </c>
      <c r="EQ15" s="21">
        <f>IF(AND(G28="Do",G29="N"),Info!U5,0)</f>
        <v>0</v>
      </c>
      <c r="ER15" s="21">
        <f>IF(AND(H28="Do",H29="N"),Info!V5,0)</f>
        <v>0</v>
      </c>
      <c r="ES15" s="21">
        <f>IF(AND(I28="Do",I29="N"),Info!W5,0)</f>
        <v>0</v>
      </c>
      <c r="ET15" s="21">
        <f>IF(AND(J28="Do",J29="N"),Info!X5,0)</f>
        <v>0</v>
      </c>
      <c r="EU15" s="21">
        <f>IF(AND(K28="Do",K29="N"),Info!Y5,0)</f>
        <v>0</v>
      </c>
      <c r="EV15" s="21">
        <f>IF(AND(L28="Do",L29="N"),Info!Z5,0)</f>
        <v>0</v>
      </c>
      <c r="EW15" s="21">
        <f>IF(AND(M28="Do",M29="N"),Info!AA5,0)</f>
        <v>0</v>
      </c>
      <c r="EX15" s="21">
        <f>IF(AND(N28="Do",N29="N"),Info!AB5,0)</f>
        <v>0</v>
      </c>
      <c r="EY15" s="21">
        <f>IF(AND(O28="Do",O29="N"),Info!AC5,0)</f>
        <v>0</v>
      </c>
      <c r="EZ15" s="21">
        <f>IF(AND(P28="Do",P29="N"),Info!AD5,0)</f>
        <v>0</v>
      </c>
      <c r="FA15" s="21">
        <f>IF(AND(Q28="Do",Q29="N"),Info!AE5,0)</f>
        <v>0</v>
      </c>
      <c r="FB15" s="21">
        <f>IF(AND(R28="Do",R29="N"),Info!AF5,0)</f>
        <v>159.392</v>
      </c>
      <c r="FC15" s="21">
        <f>IF(AND(S28="Do",S29="N"),Info!AG5,0)</f>
        <v>0</v>
      </c>
      <c r="FD15" s="21">
        <f>IF(AND(T28="Do",T29="N"),Info!AH5,0)</f>
        <v>0</v>
      </c>
      <c r="FE15" s="21">
        <f>IF(AND(U28="Do",U29="N"),Info!AI5,0)</f>
        <v>0</v>
      </c>
      <c r="FF15" s="21">
        <f>IF(AND(V28="Do",V29="N"),Info!AJ5,0)</f>
        <v>0</v>
      </c>
      <c r="FG15" s="21">
        <f>IF(AND(W28="Do",W29="N"),Info!AK5,0)</f>
        <v>0</v>
      </c>
      <c r="FH15" s="21">
        <f>IF(AND(X28="Do",X29="N"),Info!AL5,0)</f>
        <v>0</v>
      </c>
      <c r="FI15" s="21">
        <f>IF(AND(Y28="Do",Y29="N"),Info!AM5,0)</f>
        <v>0</v>
      </c>
      <c r="FJ15" s="21">
        <f>IF(AND(Z28="Do",Z29="N"),Info!AN5,0)</f>
        <v>0</v>
      </c>
      <c r="FK15" s="21">
        <f>IF(AND(AA28="Do",AA29="N"),Info!AO5,0)</f>
        <v>0</v>
      </c>
      <c r="FL15" s="21">
        <f>IF(AND(AB28="Do",AB29="N"),Info!AP5,0)</f>
        <v>0</v>
      </c>
      <c r="FM15" s="21">
        <f>IF(AND(AC28="Do",AC29="N"),Info!AQ5,0)</f>
        <v>0</v>
      </c>
      <c r="FN15" s="21">
        <f>IF(AND(AD28="Do",AD29="N"),Info!AR5,0)</f>
        <v>0</v>
      </c>
      <c r="FO15" s="21">
        <f>IF(AND(AE28="Do",AE29="N"),Info!AS5,0)</f>
        <v>0</v>
      </c>
      <c r="FP15" s="21">
        <f>IF(AND(AF28="Do",AF29="N"),Info!AT5,0)</f>
        <v>0</v>
      </c>
      <c r="FQ15" s="21">
        <f>IF(AND(AG28="Do",AG29="N"),Info!AU5,0)</f>
        <v>0</v>
      </c>
      <c r="FR15" s="21">
        <f t="shared" si="3"/>
        <v>159.392</v>
      </c>
      <c r="FS15" s="22"/>
      <c r="FT15" s="22"/>
      <c r="FU15" s="22"/>
      <c r="FV15" s="20" t="s">
        <v>48</v>
      </c>
      <c r="FW15" s="21">
        <f>IF(AND(C36="Do",C37="N"),Info!Q5,0)</f>
        <v>0</v>
      </c>
      <c r="FX15" s="21">
        <f>IF(AND(D36="Do",D37="N"),Info!R5,0)</f>
        <v>0</v>
      </c>
      <c r="FY15" s="21">
        <f>IF(AND(E36="Do",E37="N"),Info!S5,0)</f>
        <v>0</v>
      </c>
      <c r="FZ15" s="21">
        <f>IF(AND(F36="Do",F37="N"),Info!T5,0)</f>
        <v>0</v>
      </c>
      <c r="GA15" s="21">
        <f>IF(AND(G36="Do",G37="N"),Info!U5,0)</f>
        <v>0</v>
      </c>
      <c r="GB15" s="21">
        <f>IF(AND(H36="Do",H37="N"),Info!V5,0)</f>
        <v>0</v>
      </c>
      <c r="GC15" s="21">
        <f>IF(AND(I36="Do",I37="N"),Info!W5,0)</f>
        <v>0</v>
      </c>
      <c r="GD15" s="21">
        <f>IF(AND(J36="Do",J37="N"),Info!X5,0)</f>
        <v>0</v>
      </c>
      <c r="GE15" s="21">
        <f>IF(AND(K36="Do",K37="N"),Info!Y5,0)</f>
        <v>0</v>
      </c>
      <c r="GF15" s="21">
        <f>IF(AND(L36="Do",L37="N"),Info!Z5,0)</f>
        <v>0</v>
      </c>
      <c r="GG15" s="21">
        <f>IF(AND(M36="Do",M37="N"),Info!AA5,0)</f>
        <v>0</v>
      </c>
      <c r="GH15" s="21">
        <f>IF(AND(N36="Do",N37="N"),Info!AB5,0)</f>
        <v>0</v>
      </c>
      <c r="GI15" s="21">
        <f>IF(AND(O36="Do",O37="N"),Info!AC5,0)</f>
        <v>0</v>
      </c>
      <c r="GJ15" s="21">
        <f>IF(AND(P36="Do",P37="N"),Info!AD5,0)</f>
        <v>0</v>
      </c>
      <c r="GK15" s="21">
        <f>IF(AND(Q36="Do",Q37="N"),Info!AE5,0)</f>
        <v>0</v>
      </c>
      <c r="GL15" s="21">
        <f>IF(AND(R36="Do",R37="N"),Info!AF5,0)</f>
        <v>0</v>
      </c>
      <c r="GM15" s="21">
        <f>IF(AND(S36="Do",S37="N"),Info!AG5,0)</f>
        <v>0</v>
      </c>
      <c r="GN15" s="21">
        <f>IF(AND(T36="Do",T37="N"),Info!AH5,0)</f>
        <v>0</v>
      </c>
      <c r="GO15" s="21">
        <f>IF(AND(U36="Do",U37="N"),Info!AI5,0)</f>
        <v>0</v>
      </c>
      <c r="GP15" s="21">
        <f>IF(AND(V36="Do",V37="N"),Info!AJ5,0)</f>
        <v>0</v>
      </c>
      <c r="GQ15" s="21">
        <f>IF(AND(W36="Do",W37="N"),Info!AK5,0)</f>
        <v>0</v>
      </c>
      <c r="GR15" s="21">
        <f>IF(AND(X36="Do",X37="N"),Info!AL5,0)</f>
        <v>0</v>
      </c>
      <c r="GS15" s="21">
        <f>IF(AND(Y36="Do",Y37="N"),Info!AM5,0)</f>
        <v>0</v>
      </c>
      <c r="GT15" s="21">
        <f>IF(AND(Z36="Do",Z37="N"),Info!AN5,0)</f>
        <v>159.392</v>
      </c>
      <c r="GU15" s="21">
        <f>IF(AND(AA36="Do",AA37="N"),Info!AO5,0)</f>
        <v>0</v>
      </c>
      <c r="GV15" s="21">
        <f>IF(AND(AB36="Do",AB37="N"),Info!AP5,0)</f>
        <v>0</v>
      </c>
      <c r="GW15" s="21">
        <f>IF(AND(AC36="Do",AC37="N"),Info!AQ5,0)</f>
        <v>0</v>
      </c>
      <c r="GX15" s="21">
        <f>IF(AND(AD36="Do",AD37="N"),Info!AR5,0)</f>
        <v>0</v>
      </c>
      <c r="GY15" s="21">
        <f>IF(AND(AE36="Do",AE37="N"),Info!AS5,0)</f>
        <v>0</v>
      </c>
      <c r="GZ15" s="21">
        <f>IF(AND(AF36="Do",AF37="N"),Info!AT5,0)</f>
        <v>0</v>
      </c>
      <c r="HA15" s="21">
        <f>IF(AND(AG36="Do",AG37="N"),Info!AU5,0)</f>
        <v>0</v>
      </c>
      <c r="HB15" s="21">
        <f t="shared" si="4"/>
        <v>159.392</v>
      </c>
      <c r="HC15" s="22"/>
      <c r="HD15" s="22"/>
      <c r="HE15" s="22"/>
      <c r="HF15" s="20" t="s">
        <v>48</v>
      </c>
      <c r="HG15" s="21">
        <f>IF(AND(C44="Do",C45="N"),Info!Q5,0)</f>
        <v>0</v>
      </c>
      <c r="HH15" s="21">
        <f>IF(AND(D44="Do",D45="N"),Info!R5,0)</f>
        <v>0</v>
      </c>
      <c r="HI15" s="21">
        <f>IF(AND(E44="Do",E45="N"),Info!S5,0)</f>
        <v>0</v>
      </c>
      <c r="HJ15" s="21">
        <f>IF(AND(F44="Do",F45="N"),Info!T5,0)</f>
        <v>0</v>
      </c>
      <c r="HK15" s="21">
        <f>IF(AND(G44="Do",G45="N"),Info!U5,0)</f>
        <v>0</v>
      </c>
      <c r="HL15" s="21">
        <f>IF(AND(H44="Do",H45="N"),Info!V5,0)</f>
        <v>0</v>
      </c>
      <c r="HM15" s="21">
        <f>IF(AND(I44="Do",I45="N"),Info!W5,0)</f>
        <v>0</v>
      </c>
      <c r="HN15" s="21">
        <f>IF(AND(J44="Do",J45="N"),Info!X5,0)</f>
        <v>0</v>
      </c>
      <c r="HO15" s="21">
        <f>IF(AND(K44="Do",K45="N"),Info!Y5,0)</f>
        <v>0</v>
      </c>
      <c r="HP15" s="21">
        <f>IF(AND(L44="Do",L45="N"),Info!Z5,0)</f>
        <v>0</v>
      </c>
      <c r="HQ15" s="21">
        <f>IF(AND(M44="Do",M45="N"),Info!AA5,0)</f>
        <v>0</v>
      </c>
      <c r="HR15" s="21">
        <f>IF(AND(N44="Do",N45="N"),Info!AB5,0)</f>
        <v>0</v>
      </c>
      <c r="HS15" s="21">
        <f>IF(AND(O44="Do",O45="N"),Info!AC5,0)</f>
        <v>0</v>
      </c>
      <c r="HT15" s="21">
        <f>IF(AND(P44="Do",P45="N"),Info!AD5,0)</f>
        <v>0</v>
      </c>
      <c r="HU15" s="21">
        <f>IF(AND(Q44="Do",Q45="N"),Info!AE5,0)</f>
        <v>0</v>
      </c>
      <c r="HV15" s="21">
        <f>IF(AND(R44="Do",R45="N"),Info!AF5,0)</f>
        <v>0</v>
      </c>
      <c r="HW15" s="21">
        <f>IF(AND(S44="Do",S45="N"),Info!AG5,0)</f>
        <v>0</v>
      </c>
      <c r="HX15" s="21">
        <f>IF(AND(T44="Do",T45="N"),Info!AH5,0)</f>
        <v>0</v>
      </c>
      <c r="HY15" s="21">
        <f>IF(AND(U44="Do",U45="N"),Info!AI5,0)</f>
        <v>0</v>
      </c>
      <c r="HZ15" s="21">
        <f>IF(AND(V44="Do",V45="N"),Info!AJ5,0)</f>
        <v>0</v>
      </c>
      <c r="IA15" s="21">
        <f>IF(AND(W44="Do",W45="N"),Info!AK5,0)</f>
        <v>0</v>
      </c>
      <c r="IB15" s="21">
        <f>IF(AND(X44="Do",X45="N"),Info!AL5,0)</f>
        <v>0</v>
      </c>
      <c r="IC15" s="21">
        <f>IF(AND(Y44="Do",Y45="N"),Info!AM5,0)</f>
        <v>0</v>
      </c>
      <c r="ID15" s="21">
        <f>IF(AND(Z44="Do",Z45="N"),Info!AN5,0)</f>
        <v>0</v>
      </c>
      <c r="IE15" s="21">
        <f>IF(AND(AA44="Do",AA45="N"),Info!AO5,0)</f>
        <v>0</v>
      </c>
      <c r="IF15" s="21">
        <f>IF(AND(AB44="Do",AB45="N"),Info!AP5,0)</f>
        <v>0</v>
      </c>
      <c r="IG15" s="21">
        <f>IF(AND(AC44="Do",AC45="N"),Info!AQ5,0)</f>
        <v>0</v>
      </c>
      <c r="IH15" s="21">
        <f>IF(AND(AD44="Do",AD45="N"),Info!AR5,0)</f>
        <v>0</v>
      </c>
      <c r="II15" s="21">
        <f>IF(AND(AE44="Do",AE45="N"),Info!AS5,0)</f>
        <v>0</v>
      </c>
      <c r="IJ15" s="21">
        <f>IF(AND(AF44="Do",AF45="N"),Info!AT5,0)</f>
        <v>0</v>
      </c>
      <c r="IK15" s="21">
        <f>IF(AND(AG44="Do",AG45="N"),Info!AU5,0)</f>
        <v>0</v>
      </c>
      <c r="IL15" s="21">
        <f t="shared" si="5"/>
        <v>0</v>
      </c>
      <c r="IM15" s="22"/>
      <c r="IN15" s="22"/>
      <c r="IO15" s="22"/>
      <c r="IP15" s="22"/>
      <c r="IQ15" s="22"/>
      <c r="IR15" s="22"/>
      <c r="IS15" s="22"/>
      <c r="IT15" s="17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</row>
    <row r="16" spans="2:318">
      <c r="C16" s="18" t="s">
        <v>27</v>
      </c>
      <c r="D16" s="18" t="s">
        <v>28</v>
      </c>
      <c r="E16" s="18" t="s">
        <v>29</v>
      </c>
      <c r="F16" s="18" t="s">
        <v>30</v>
      </c>
      <c r="G16" s="18" t="s">
        <v>31</v>
      </c>
      <c r="H16" s="18" t="s">
        <v>32</v>
      </c>
      <c r="I16" s="18" t="s">
        <v>33</v>
      </c>
      <c r="J16" s="18" t="s">
        <v>27</v>
      </c>
      <c r="K16" s="18" t="s">
        <v>28</v>
      </c>
      <c r="L16" s="18" t="s">
        <v>29</v>
      </c>
      <c r="M16" s="18" t="s">
        <v>30</v>
      </c>
      <c r="N16" s="18" t="s">
        <v>31</v>
      </c>
      <c r="O16" s="18" t="s">
        <v>32</v>
      </c>
      <c r="P16" s="18" t="s">
        <v>33</v>
      </c>
      <c r="Q16" s="18" t="s">
        <v>27</v>
      </c>
      <c r="R16" s="18" t="s">
        <v>28</v>
      </c>
      <c r="S16" s="18" t="s">
        <v>29</v>
      </c>
      <c r="T16" s="18" t="s">
        <v>30</v>
      </c>
      <c r="U16" s="18" t="s">
        <v>31</v>
      </c>
      <c r="V16" s="18" t="s">
        <v>32</v>
      </c>
      <c r="W16" s="18" t="s">
        <v>33</v>
      </c>
      <c r="X16" s="18" t="s">
        <v>27</v>
      </c>
      <c r="Y16" s="18" t="s">
        <v>28</v>
      </c>
      <c r="Z16" s="18" t="s">
        <v>29</v>
      </c>
      <c r="AA16" s="18" t="s">
        <v>30</v>
      </c>
      <c r="AB16" s="18" t="s">
        <v>31</v>
      </c>
      <c r="AC16" s="18" t="s">
        <v>32</v>
      </c>
      <c r="AD16" s="18" t="s">
        <v>33</v>
      </c>
      <c r="AE16" s="18" t="s">
        <v>27</v>
      </c>
      <c r="AF16" s="18" t="s">
        <v>28</v>
      </c>
      <c r="AH16" s="20" t="s">
        <v>49</v>
      </c>
      <c r="AI16" s="21">
        <f>IF(AND(C4="Vr",C5="V"),Info!Q3,0)</f>
        <v>0</v>
      </c>
      <c r="AJ16" s="21">
        <f>IF(AND(D4="Vr",D5="V"),Info!R3,0)</f>
        <v>0</v>
      </c>
      <c r="AK16" s="21">
        <f>IF(AND(E4="Vr",E5="V"),Info!S3,0)</f>
        <v>0</v>
      </c>
      <c r="AL16" s="21">
        <f>IF(AND(F4="Vr",F5="V"),Info!T3,0)</f>
        <v>0</v>
      </c>
      <c r="AM16" s="21">
        <f>IF(AND(G4="Vr",G5="V"),Info!U3,0)</f>
        <v>0</v>
      </c>
      <c r="AN16" s="21">
        <f>IF(AND(H4="Vr",H5="V"),Info!V3,0)</f>
        <v>0</v>
      </c>
      <c r="AO16" s="21">
        <f>IF(AND(I4="Vr",I5="V"),Info!W3,0)</f>
        <v>0</v>
      </c>
      <c r="AP16" s="21">
        <f>IF(AND(J4="Vr",J5="V"),Info!X3,0)</f>
        <v>0</v>
      </c>
      <c r="AQ16" s="21">
        <f>IF(AND(K4="Vr",K5="V"),Info!Y3,0)</f>
        <v>0</v>
      </c>
      <c r="AR16" s="21">
        <f>IF(AND(L4="Vr",L5="V"),Info!Z3,0)</f>
        <v>0</v>
      </c>
      <c r="AS16" s="21">
        <f>IF(AND(M4="Vr",M5="V"),Info!AA3,0)</f>
        <v>0</v>
      </c>
      <c r="AT16" s="21">
        <f>IF(AND(N4="Vr",N5="V"),Info!AB3,0)</f>
        <v>0</v>
      </c>
      <c r="AU16" s="21">
        <f>IF(AND(O4="Vr",O5="V"),Info!AC3,0)</f>
        <v>0</v>
      </c>
      <c r="AV16" s="21">
        <f>IF(AND(P4="Vr",P5="V"),Info!AD3,0)</f>
        <v>0</v>
      </c>
      <c r="AW16" s="21">
        <f>IF(AND(Q4="Vr",Q5="V"),Info!AE3,0)</f>
        <v>0</v>
      </c>
      <c r="AX16" s="21">
        <f>IF(AND(R4="Vr",R5="V"),Info!AF3,0)</f>
        <v>0</v>
      </c>
      <c r="AY16" s="21">
        <f>IF(AND(S4="Vr",S5="V"),Info!AG3,0)</f>
        <v>0</v>
      </c>
      <c r="AZ16" s="21">
        <f>IF(AND(T4="Vr",T5="V"),Info!AH3,0)</f>
        <v>0</v>
      </c>
      <c r="BA16" s="21">
        <f>IF(AND(U4="Vr",U5="V"),Info!AI3,0)</f>
        <v>0</v>
      </c>
      <c r="BB16" s="21">
        <f>IF(AND(V4="Vr",V5="V"),Info!AJ3,0)</f>
        <v>0</v>
      </c>
      <c r="BC16" s="21">
        <f>IF(AND(W4="Vr",W5="V"),Info!AK3,0)</f>
        <v>0</v>
      </c>
      <c r="BD16" s="21">
        <f>IF(AND(X4="Vr",X5="V"),Info!AL3,0)</f>
        <v>0</v>
      </c>
      <c r="BE16" s="21">
        <f>IF(AND(Y4="Vr",Y5="V"),Info!AM3,0)</f>
        <v>0</v>
      </c>
      <c r="BF16" s="21">
        <f>IF(AND(Z4="Vr",Z5="V"),Info!AN3,0)</f>
        <v>128.92000000000002</v>
      </c>
      <c r="BG16" s="21">
        <f>IF(AND(AA4="Vr",AA5="V"),Info!AO3,0)</f>
        <v>0</v>
      </c>
      <c r="BH16" s="21">
        <f>IF(AND(AB4="Vr",AB5="V"),Info!AP3,0)</f>
        <v>0</v>
      </c>
      <c r="BI16" s="21">
        <f>IF(AND(AC4="Vr",AC5="V"),Info!AQ3,0)</f>
        <v>0</v>
      </c>
      <c r="BJ16" s="21">
        <f>IF(AND(AD4="Vr",AD5="V"),Info!AR3,0)</f>
        <v>0</v>
      </c>
      <c r="BK16" s="21">
        <f>IF(AND(AE4="Vr",AE5="V"),Info!AS3,0)</f>
        <v>0</v>
      </c>
      <c r="BL16" s="21">
        <f>IF(AND(AF4="Vr",AF5="V"),Info!AT3,0)</f>
        <v>0</v>
      </c>
      <c r="BM16" s="21">
        <f>IF(AND(AG4="Vr",AG5="V"),Info!AU3,0)</f>
        <v>0</v>
      </c>
      <c r="BN16" s="21">
        <f t="shared" si="0"/>
        <v>128.92000000000002</v>
      </c>
      <c r="BO16" s="22"/>
      <c r="BP16" s="22"/>
      <c r="BQ16" s="22"/>
      <c r="BR16" s="20" t="s">
        <v>49</v>
      </c>
      <c r="BS16" s="21">
        <f>IF(AND(C12="Vr",C13="V"),Info!Q3,0)</f>
        <v>0</v>
      </c>
      <c r="BT16" s="21">
        <f>IF(AND(D12="Vr",D13="V"),Info!R3,0)</f>
        <v>0</v>
      </c>
      <c r="BU16" s="21">
        <f>IF(AND(E12="Vr",E13="V"),Info!S3,0)</f>
        <v>0</v>
      </c>
      <c r="BV16" s="21">
        <f>IF(AND(F12="Vr",F13="V"),Info!T3,0)</f>
        <v>0</v>
      </c>
      <c r="BW16" s="21">
        <f>IF(AND(G12="Vr",G13="V"),Info!U3,0)</f>
        <v>0</v>
      </c>
      <c r="BX16" s="21">
        <f>IF(AND(H12="Vr",H13="V"),Info!V3,0)</f>
        <v>0</v>
      </c>
      <c r="BY16" s="21">
        <f>IF(AND(I12="Vr",I13="V"),Info!W3,0)</f>
        <v>0</v>
      </c>
      <c r="BZ16" s="21">
        <f>IF(AND(J12="Vr",J13="V"),Info!X3,0)</f>
        <v>0</v>
      </c>
      <c r="CA16" s="21">
        <f>IF(AND(K12="Vr",K13="V"),Info!Y3,0)</f>
        <v>0</v>
      </c>
      <c r="CB16" s="21">
        <f>IF(AND(L12="Vr",L13="V"),Info!Z3,0)</f>
        <v>0</v>
      </c>
      <c r="CC16" s="21">
        <f>IF(AND(M12="Vr",M13="V"),Info!AA3,0)</f>
        <v>0</v>
      </c>
      <c r="CD16" s="21">
        <f>IF(AND(N12="Vr",N13="V"),Info!AB3,0)</f>
        <v>0</v>
      </c>
      <c r="CE16" s="21">
        <f>IF(AND(O12="Vr",O13="V"),Info!AC3,0)</f>
        <v>0</v>
      </c>
      <c r="CF16" s="21">
        <f>IF(AND(P12="Vr",P13="V"),Info!AD3,0)</f>
        <v>0</v>
      </c>
      <c r="CG16" s="21">
        <f>IF(AND(Q12="Vr",Q13="V"),Info!AE3,0)</f>
        <v>0</v>
      </c>
      <c r="CH16" s="21">
        <f>IF(AND(R12="Vr",R13="V"),Info!AF3,0)</f>
        <v>0</v>
      </c>
      <c r="CI16" s="21">
        <f>IF(AND(S12="Vr",S13="V"),Info!AG3,0)</f>
        <v>0</v>
      </c>
      <c r="CJ16" s="21">
        <f>IF(AND(T12="Vr",T13="V"),Info!AH3,0)</f>
        <v>0</v>
      </c>
      <c r="CK16" s="21">
        <f>IF(AND(U12="Vr",U13="V"),Info!AI3,0)</f>
        <v>0</v>
      </c>
      <c r="CL16" s="21">
        <f>IF(AND(V12="Vr",V13="V"),Info!AJ3,0)</f>
        <v>0</v>
      </c>
      <c r="CM16" s="21">
        <f>IF(AND(W12="Vr",W13="V"),Info!AK3,0)</f>
        <v>0</v>
      </c>
      <c r="CN16" s="21">
        <f>IF(AND(X12="Vr",X13="V"),Info!AL3,0)</f>
        <v>0</v>
      </c>
      <c r="CO16" s="21">
        <f>IF(AND(Y12="Vr",Y13="V"),Info!AM3,0)</f>
        <v>0</v>
      </c>
      <c r="CP16" s="21">
        <f>IF(AND(Z12="Vr",Z13="V"),Info!AN3,0)</f>
        <v>0</v>
      </c>
      <c r="CQ16" s="21">
        <f>IF(AND(AA12="Vr",AA13="V"),Info!AO3,0)</f>
        <v>0</v>
      </c>
      <c r="CR16" s="21">
        <f>IF(AND(AB12="Vr",AB13="V"),Info!AP3,0)</f>
        <v>0</v>
      </c>
      <c r="CS16" s="21">
        <f>IF(AND(AC12="Vr",AC13="V"),Info!AQ3,0)</f>
        <v>0</v>
      </c>
      <c r="CT16" s="21">
        <f>IF(AND(AD12="Vr",AD13="V"),Info!AR3,0)</f>
        <v>0</v>
      </c>
      <c r="CU16" s="21">
        <f>IF(AND(AE12="Vr",AE13="V"),Info!AS3,0)</f>
        <v>0</v>
      </c>
      <c r="CV16" s="21">
        <f>IF(AND(AF12="Vr",AF13="V"),Info!AT3,0)</f>
        <v>0</v>
      </c>
      <c r="CW16" s="21">
        <f>IF(AND(AG12="Vr",AG13="V"),Info!AU3,0)</f>
        <v>0</v>
      </c>
      <c r="CX16" s="21">
        <f t="shared" si="1"/>
        <v>0</v>
      </c>
      <c r="CY16" s="22"/>
      <c r="CZ16" s="22"/>
      <c r="DA16" s="22"/>
      <c r="DB16" s="20" t="s">
        <v>49</v>
      </c>
      <c r="DC16" s="21">
        <f>IF(AND(C20="Vr",C21="V"),Info!Q3,0)</f>
        <v>0</v>
      </c>
      <c r="DD16" s="21">
        <f>IF(AND(D20="Vr",D21="V"),Info!R3,0)</f>
        <v>0</v>
      </c>
      <c r="DE16" s="21">
        <f>IF(AND(E20="Vr",E21="V"),Info!S3,0)</f>
        <v>0</v>
      </c>
      <c r="DF16" s="21">
        <f>IF(AND(F20="Vr",F21="V"),Info!T3,0)</f>
        <v>0</v>
      </c>
      <c r="DG16" s="21">
        <f>IF(AND(G20="Vr",G21="V"),Info!U3,0)</f>
        <v>0</v>
      </c>
      <c r="DH16" s="21">
        <f>IF(AND(H20="Vr",H21="V"),Info!V3,0)</f>
        <v>0</v>
      </c>
      <c r="DI16" s="21">
        <f>IF(AND(I20="Vr",I21="V"),Info!W3,0)</f>
        <v>0</v>
      </c>
      <c r="DJ16" s="21">
        <f>IF(AND(J20="Vr",J21="V"),Info!X3,0)</f>
        <v>0</v>
      </c>
      <c r="DK16" s="21">
        <f>IF(AND(K20="Vr",K21="V"),Info!Y3,0)</f>
        <v>0</v>
      </c>
      <c r="DL16" s="21">
        <f>IF(AND(L20="Vr",L21="V"),Info!Z3,0)</f>
        <v>0</v>
      </c>
      <c r="DM16" s="21">
        <f>IF(AND(M20="Vr",M21="V"),Info!AA3,0)</f>
        <v>0</v>
      </c>
      <c r="DN16" s="21">
        <f>IF(AND(N20="Vr",N21="V"),Info!AB3,0)</f>
        <v>0</v>
      </c>
      <c r="DO16" s="21">
        <f>IF(AND(O20="Vr",O21="V"),Info!AC3,0)</f>
        <v>0</v>
      </c>
      <c r="DP16" s="21">
        <f>IF(AND(P20="Vr",P21="V"),Info!AD3,0)</f>
        <v>0</v>
      </c>
      <c r="DQ16" s="21">
        <f>IF(AND(Q20="Vr",Q21="V"),Info!AE3,0)</f>
        <v>0</v>
      </c>
      <c r="DR16" s="21">
        <f>IF(AND(R20="Vr",R21="V"),Info!AF3,0)</f>
        <v>0</v>
      </c>
      <c r="DS16" s="21">
        <f>IF(AND(S20="Vr",S21="V"),Info!AG3,0)</f>
        <v>0</v>
      </c>
      <c r="DT16" s="21">
        <f>IF(AND(T20="Vr",T21="V"),Info!AH3,0)</f>
        <v>0</v>
      </c>
      <c r="DU16" s="21">
        <f>IF(AND(U20="Vr",U21="V"),Info!AI3,0)</f>
        <v>0</v>
      </c>
      <c r="DV16" s="21">
        <f>IF(AND(V20="Vr",V21="V"),Info!AJ3,0)</f>
        <v>0</v>
      </c>
      <c r="DW16" s="21">
        <f>IF(AND(W20="Vr",W21="V"),Info!AK3,0)</f>
        <v>0</v>
      </c>
      <c r="DX16" s="21">
        <f>IF(AND(X20="Vr",X21="V"),Info!AL3,0)</f>
        <v>0</v>
      </c>
      <c r="DY16" s="21">
        <f>IF(AND(Y20="Vr",Y21="V"),Info!AM3,0)</f>
        <v>0</v>
      </c>
      <c r="DZ16" s="21">
        <f>IF(AND(Z20="Vr",Z21="V"),Info!AN3,0)</f>
        <v>0</v>
      </c>
      <c r="EA16" s="21">
        <f>IF(AND(AA20="Vr",AA21="V"),Info!AO3,0)</f>
        <v>0</v>
      </c>
      <c r="EB16" s="21">
        <f>IF(AND(AB20="Vr",AB21="V"),Info!AP3,0)</f>
        <v>0</v>
      </c>
      <c r="EC16" s="21">
        <f>IF(AND(AC20="Vr",AC21="V"),Info!AQ3,0)</f>
        <v>0</v>
      </c>
      <c r="ED16" s="21">
        <f>IF(AND(AD20="Vr",AD21="V"),Info!AR3,0)</f>
        <v>0</v>
      </c>
      <c r="EE16" s="21">
        <f>IF(AND(AE20="Vr",AE21="V"),Info!AS3,0)</f>
        <v>0</v>
      </c>
      <c r="EF16" s="21">
        <f>IF(AND(AF20="Vr",AF21="V"),Info!AT3,0)</f>
        <v>0</v>
      </c>
      <c r="EG16" s="21">
        <f>IF(AND(AG20="Vr",AG21="V"),Info!AU3,0)</f>
        <v>0</v>
      </c>
      <c r="EH16" s="21">
        <f t="shared" si="2"/>
        <v>0</v>
      </c>
      <c r="EI16" s="22"/>
      <c r="EJ16" s="22"/>
      <c r="EK16" s="22"/>
      <c r="EL16" s="20" t="s">
        <v>49</v>
      </c>
      <c r="EM16" s="21">
        <f>IF(AND(C28="Vr",C29="V"),Info!Q3,0)</f>
        <v>0</v>
      </c>
      <c r="EN16" s="21">
        <f>IF(AND(D28="Vr",D29="V"),Info!R3,0)</f>
        <v>0</v>
      </c>
      <c r="EO16" s="21">
        <f>IF(AND(E28="Vr",E29="V"),Info!S3,0)</f>
        <v>128.92000000000002</v>
      </c>
      <c r="EP16" s="21">
        <f>IF(AND(F28="Vr",F29="V"),Info!T3,0)</f>
        <v>0</v>
      </c>
      <c r="EQ16" s="21">
        <f>IF(AND(G28="Vr",G29="V"),Info!U3,0)</f>
        <v>0</v>
      </c>
      <c r="ER16" s="21">
        <f>IF(AND(H28="Vr",H29="V"),Info!V3,0)</f>
        <v>0</v>
      </c>
      <c r="ES16" s="21">
        <f>IF(AND(I28="Vr",I29="V"),Info!W3,0)</f>
        <v>0</v>
      </c>
      <c r="ET16" s="21">
        <f>IF(AND(J28="Vr",J29="V"),Info!X3,0)</f>
        <v>0</v>
      </c>
      <c r="EU16" s="21">
        <f>IF(AND(K28="Vr",K29="V"),Info!Y3,0)</f>
        <v>0</v>
      </c>
      <c r="EV16" s="21">
        <f>IF(AND(L28="Vr",L29="V"),Info!Z3,0)</f>
        <v>0</v>
      </c>
      <c r="EW16" s="21">
        <f>IF(AND(M28="Vr",M29="V"),Info!AA3,0)</f>
        <v>0</v>
      </c>
      <c r="EX16" s="21">
        <f>IF(AND(N28="Vr",N29="V"),Info!AB3,0)</f>
        <v>0</v>
      </c>
      <c r="EY16" s="21">
        <f>IF(AND(O28="Vr",O29="V"),Info!AC3,0)</f>
        <v>0</v>
      </c>
      <c r="EZ16" s="21">
        <f>IF(AND(P28="Vr",P29="V"),Info!AD3,0)</f>
        <v>0</v>
      </c>
      <c r="FA16" s="21">
        <f>IF(AND(Q28="Vr",Q29="V"),Info!AE3,0)</f>
        <v>0</v>
      </c>
      <c r="FB16" s="21">
        <f>IF(AND(R28="Vr",R29="V"),Info!AF3,0)</f>
        <v>0</v>
      </c>
      <c r="FC16" s="21">
        <f>IF(AND(S28="Vr",S29="V"),Info!AG3,0)</f>
        <v>0</v>
      </c>
      <c r="FD16" s="21">
        <f>IF(AND(T28="Vr",T29="V"),Info!AH3,0)</f>
        <v>0</v>
      </c>
      <c r="FE16" s="21">
        <f>IF(AND(U28="Vr",U29="V"),Info!AI3,0)</f>
        <v>0</v>
      </c>
      <c r="FF16" s="21">
        <f>IF(AND(V28="Vr",V29="V"),Info!AJ3,0)</f>
        <v>0</v>
      </c>
      <c r="FG16" s="21">
        <f>IF(AND(W28="Vr",W29="V"),Info!AK3,0)</f>
        <v>0</v>
      </c>
      <c r="FH16" s="21">
        <f>IF(AND(X28="Vr",X29="V"),Info!AL3,0)</f>
        <v>0</v>
      </c>
      <c r="FI16" s="21">
        <f>IF(AND(Y28="Vr",Y29="V"),Info!AM3,0)</f>
        <v>0</v>
      </c>
      <c r="FJ16" s="21">
        <f>IF(AND(Z28="Vr",Z29="V"),Info!AN3,0)</f>
        <v>0</v>
      </c>
      <c r="FK16" s="21">
        <f>IF(AND(AA28="Vr",AA29="V"),Info!AO3,0)</f>
        <v>0</v>
      </c>
      <c r="FL16" s="21">
        <f>IF(AND(AB28="Vr",AB29="V"),Info!AP3,0)</f>
        <v>0</v>
      </c>
      <c r="FM16" s="21">
        <f>IF(AND(AC28="Vr",AC29="V"),Info!AQ3,0)</f>
        <v>0</v>
      </c>
      <c r="FN16" s="21">
        <f>IF(AND(AD28="Vr",AD29="V"),Info!AR3,0)</f>
        <v>0</v>
      </c>
      <c r="FO16" s="21">
        <f>IF(AND(AE28="Vr",AE29="V"),Info!AS3,0)</f>
        <v>0</v>
      </c>
      <c r="FP16" s="21">
        <f>IF(AND(AF28="Vr",AF29="V"),Info!AT3,0)</f>
        <v>0</v>
      </c>
      <c r="FQ16" s="21">
        <f>IF(AND(AG28="Vr",AG29="V"),Info!AU3,0)</f>
        <v>0</v>
      </c>
      <c r="FR16" s="21">
        <f t="shared" si="3"/>
        <v>128.92000000000002</v>
      </c>
      <c r="FS16" s="22"/>
      <c r="FT16" s="22"/>
      <c r="FU16" s="22"/>
      <c r="FV16" s="20" t="s">
        <v>49</v>
      </c>
      <c r="FW16" s="21">
        <f>IF(AND(C36="Vr",C37="V"),Info!Q3,0)</f>
        <v>0</v>
      </c>
      <c r="FX16" s="21">
        <f>IF(AND(D36="Vr",D37="V"),Info!R3,0)</f>
        <v>0</v>
      </c>
      <c r="FY16" s="21">
        <f>IF(AND(E36="Vr",E37="V"),Info!S3,0)</f>
        <v>0</v>
      </c>
      <c r="FZ16" s="21">
        <f>IF(AND(F36="Vr",F37="V"),Info!T3,0)</f>
        <v>0</v>
      </c>
      <c r="GA16" s="21">
        <f>IF(AND(G36="Vr",G37="V"),Info!U3,0)</f>
        <v>0</v>
      </c>
      <c r="GB16" s="21">
        <f>IF(AND(H36="Vr",H37="V"),Info!V3,0)</f>
        <v>0</v>
      </c>
      <c r="GC16" s="21">
        <f>IF(AND(I36="Vr",I37="V"),Info!W3,0)</f>
        <v>0</v>
      </c>
      <c r="GD16" s="21">
        <f>IF(AND(J36="Vr",J37="V"),Info!X3,0)</f>
        <v>0</v>
      </c>
      <c r="GE16" s="21">
        <f>IF(AND(K36="Vr",K37="V"),Info!Y3,0)</f>
        <v>0</v>
      </c>
      <c r="GF16" s="21">
        <f>IF(AND(L36="Vr",L37="V"),Info!Z3,0)</f>
        <v>0</v>
      </c>
      <c r="GG16" s="21">
        <f>IF(AND(M36="Vr",M37="V"),Info!AA3,0)</f>
        <v>128.92000000000002</v>
      </c>
      <c r="GH16" s="21">
        <f>IF(AND(N36="Vr",N37="V"),Info!AB3,0)</f>
        <v>0</v>
      </c>
      <c r="GI16" s="21">
        <f>IF(AND(O36="Vr",O37="V"),Info!AC3,0)</f>
        <v>0</v>
      </c>
      <c r="GJ16" s="21">
        <f>IF(AND(P36="Vr",P37="V"),Info!AD3,0)</f>
        <v>0</v>
      </c>
      <c r="GK16" s="21">
        <f>IF(AND(Q36="Vr",Q37="V"),Info!AE3,0)</f>
        <v>0</v>
      </c>
      <c r="GL16" s="21">
        <f>IF(AND(R36="Vr",R37="V"),Info!AF3,0)</f>
        <v>0</v>
      </c>
      <c r="GM16" s="21">
        <f>IF(AND(S36="Vr",S37="V"),Info!AG3,0)</f>
        <v>0</v>
      </c>
      <c r="GN16" s="21">
        <f>IF(AND(T36="Vr",T37="V"),Info!AH3,0)</f>
        <v>0</v>
      </c>
      <c r="GO16" s="21">
        <f>IF(AND(U36="Vr",U37="V"),Info!AI3,0)</f>
        <v>0</v>
      </c>
      <c r="GP16" s="21">
        <f>IF(AND(V36="Vr",V37="V"),Info!AJ3,0)</f>
        <v>0</v>
      </c>
      <c r="GQ16" s="21">
        <f>IF(AND(W36="Vr",W37="V"),Info!AK3,0)</f>
        <v>0</v>
      </c>
      <c r="GR16" s="21">
        <f>IF(AND(X36="Vr",X37="V"),Info!AL3,0)</f>
        <v>0</v>
      </c>
      <c r="GS16" s="21">
        <f>IF(AND(Y36="Vr",Y37="V"),Info!AM3,0)</f>
        <v>0</v>
      </c>
      <c r="GT16" s="21">
        <f>IF(AND(Z36="Vr",Z37="V"),Info!AN3,0)</f>
        <v>0</v>
      </c>
      <c r="GU16" s="21">
        <f>IF(AND(AA36="Vr",AA37="V"),Info!AO3,0)</f>
        <v>0</v>
      </c>
      <c r="GV16" s="21">
        <f>IF(AND(AB36="Vr",AB37="V"),Info!AP3,0)</f>
        <v>0</v>
      </c>
      <c r="GW16" s="21">
        <f>IF(AND(AC36="Vr",AC37="V"),Info!AQ3,0)</f>
        <v>0</v>
      </c>
      <c r="GX16" s="21">
        <f>IF(AND(AD36="Vr",AD37="V"),Info!AR3,0)</f>
        <v>0</v>
      </c>
      <c r="GY16" s="21">
        <f>IF(AND(AE36="Vr",AE37="V"),Info!AS3,0)</f>
        <v>0</v>
      </c>
      <c r="GZ16" s="21">
        <f>IF(AND(AF36="Vr",AF37="V"),Info!AT3,0)</f>
        <v>0</v>
      </c>
      <c r="HA16" s="21">
        <f>IF(AND(AG36="Vr",AG37="V"),Info!AU3,0)</f>
        <v>0</v>
      </c>
      <c r="HB16" s="21">
        <f t="shared" si="4"/>
        <v>128.92000000000002</v>
      </c>
      <c r="HC16" s="22"/>
      <c r="HD16" s="22"/>
      <c r="HE16" s="22"/>
      <c r="HF16" s="20" t="s">
        <v>49</v>
      </c>
      <c r="HG16" s="21">
        <f>IF(AND(C44="Vr",C45="V"),Info!Q3,0)</f>
        <v>0</v>
      </c>
      <c r="HH16" s="21">
        <f>IF(AND(D44="Vr",D45="V"),Info!R3,0)</f>
        <v>0</v>
      </c>
      <c r="HI16" s="21">
        <f>IF(AND(E44="Vr",E45="V"),Info!S3,0)</f>
        <v>0</v>
      </c>
      <c r="HJ16" s="21">
        <f>IF(AND(F44="Vr",F45="V"),Info!T3,0)</f>
        <v>0</v>
      </c>
      <c r="HK16" s="21">
        <f>IF(AND(G44="Vr",G45="V"),Info!U3,0)</f>
        <v>0</v>
      </c>
      <c r="HL16" s="21">
        <f>IF(AND(H44="Vr",H45="V"),Info!V3,0)</f>
        <v>0</v>
      </c>
      <c r="HM16" s="21">
        <f>IF(AND(I44="Vr",I45="V"),Info!W3,0)</f>
        <v>0</v>
      </c>
      <c r="HN16" s="21">
        <f>IF(AND(J44="Vr",J45="V"),Info!X3,0)</f>
        <v>0</v>
      </c>
      <c r="HO16" s="21">
        <f>IF(AND(K44="Vr",K45="V"),Info!Y3,0)</f>
        <v>0</v>
      </c>
      <c r="HP16" s="21">
        <f>IF(AND(L44="Vr",L45="V"),Info!Z3,0)</f>
        <v>0</v>
      </c>
      <c r="HQ16" s="21">
        <f>IF(AND(M44="Vr",M45="V"),Info!AA3,0)</f>
        <v>0</v>
      </c>
      <c r="HR16" s="21">
        <f>IF(AND(N44="Vr",N45="V"),Info!AB3,0)</f>
        <v>0</v>
      </c>
      <c r="HS16" s="21">
        <f>IF(AND(O44="Vr",O45="V"),Info!AC3,0)</f>
        <v>0</v>
      </c>
      <c r="HT16" s="21">
        <f>IF(AND(P44="Vr",P45="V"),Info!AD3,0)</f>
        <v>0</v>
      </c>
      <c r="HU16" s="21">
        <f>IF(AND(Q44="Vr",Q45="V"),Info!AE3,0)</f>
        <v>0</v>
      </c>
      <c r="HV16" s="21">
        <f>IF(AND(R44="Vr",R45="V"),Info!AF3,0)</f>
        <v>0</v>
      </c>
      <c r="HW16" s="21">
        <f>IF(AND(S44="Vr",S45="V"),Info!AG3,0)</f>
        <v>0</v>
      </c>
      <c r="HX16" s="21">
        <f>IF(AND(T44="Vr",T45="V"),Info!AH3,0)</f>
        <v>0</v>
      </c>
      <c r="HY16" s="21">
        <f>IF(AND(U44="Vr",U45="V"),Info!AI3,0)</f>
        <v>0</v>
      </c>
      <c r="HZ16" s="21">
        <f>IF(AND(V44="Vr",V45="V"),Info!AJ3,0)</f>
        <v>128.92000000000002</v>
      </c>
      <c r="IA16" s="21">
        <f>IF(AND(W44="Vr",W45="V"),Info!AK3,0)</f>
        <v>0</v>
      </c>
      <c r="IB16" s="21">
        <f>IF(AND(X44="Vr",X45="V"),Info!AL3,0)</f>
        <v>0</v>
      </c>
      <c r="IC16" s="21">
        <f>IF(AND(Y44="Vr",Y45="V"),Info!AM3,0)</f>
        <v>0</v>
      </c>
      <c r="ID16" s="21">
        <f>IF(AND(Z44="Vr",Z45="V"),Info!AN3,0)</f>
        <v>0</v>
      </c>
      <c r="IE16" s="21">
        <f>IF(AND(AA44="Vr",AA45="V"),Info!AO3,0)</f>
        <v>0</v>
      </c>
      <c r="IF16" s="21">
        <f>IF(AND(AB44="Vr",AB45="V"),Info!AP3,0)</f>
        <v>0</v>
      </c>
      <c r="IG16" s="21">
        <f>IF(AND(AC44="Vr",AC45="V"),Info!AQ3,0)</f>
        <v>0</v>
      </c>
      <c r="IH16" s="21">
        <f>IF(AND(AD44="Vr",AD45="V"),Info!AR3,0)</f>
        <v>0</v>
      </c>
      <c r="II16" s="21">
        <f>IF(AND(AE44="Vr",AE45="V"),Info!AS3,0)</f>
        <v>0</v>
      </c>
      <c r="IJ16" s="21">
        <f>IF(AND(AF44="Vr",AF45="V"),Info!AT3,0)</f>
        <v>0</v>
      </c>
      <c r="IK16" s="21">
        <f>IF(AND(AG44="Vr",AG45="V"),Info!AU3,0)</f>
        <v>0</v>
      </c>
      <c r="IL16" s="21">
        <f t="shared" si="5"/>
        <v>128.92000000000002</v>
      </c>
      <c r="IM16" s="22"/>
      <c r="IN16" s="22"/>
      <c r="IO16" s="22"/>
      <c r="IP16" s="22"/>
      <c r="IQ16" s="22"/>
      <c r="IR16" s="22"/>
      <c r="IS16" s="22"/>
      <c r="IT16" s="17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</row>
    <row r="17" spans="2:318">
      <c r="C17" s="15"/>
      <c r="D17" s="61" t="s">
        <v>95</v>
      </c>
      <c r="E17" s="15" t="s">
        <v>35</v>
      </c>
      <c r="F17" s="15" t="s">
        <v>35</v>
      </c>
      <c r="G17" s="15" t="s">
        <v>36</v>
      </c>
      <c r="H17" s="15" t="s">
        <v>36</v>
      </c>
      <c r="I17" s="15" t="s">
        <v>37</v>
      </c>
      <c r="J17" s="15" t="s">
        <v>37</v>
      </c>
      <c r="K17" s="61" t="s">
        <v>95</v>
      </c>
      <c r="L17" s="15"/>
      <c r="M17" s="15"/>
      <c r="N17" s="15"/>
      <c r="O17" s="15" t="s">
        <v>35</v>
      </c>
      <c r="P17" s="15" t="s">
        <v>35</v>
      </c>
      <c r="Q17" s="15" t="s">
        <v>36</v>
      </c>
      <c r="R17" s="15" t="s">
        <v>36</v>
      </c>
      <c r="S17" s="15" t="s">
        <v>37</v>
      </c>
      <c r="T17" s="15" t="s">
        <v>37</v>
      </c>
      <c r="U17" s="15"/>
      <c r="V17" s="15"/>
      <c r="W17" s="15"/>
      <c r="X17" s="61" t="s">
        <v>95</v>
      </c>
      <c r="Y17" s="15" t="s">
        <v>35</v>
      </c>
      <c r="Z17" s="15" t="s">
        <v>35</v>
      </c>
      <c r="AA17" s="15" t="s">
        <v>36</v>
      </c>
      <c r="AB17" s="15" t="s">
        <v>36</v>
      </c>
      <c r="AC17" s="15" t="s">
        <v>37</v>
      </c>
      <c r="AD17" s="15" t="s">
        <v>37</v>
      </c>
      <c r="AE17" s="61" t="s">
        <v>95</v>
      </c>
      <c r="AF17" s="15"/>
      <c r="AH17" s="20" t="s">
        <v>50</v>
      </c>
      <c r="AI17" s="21">
        <f>IF(AND(C4="Vr",C5="L"),Info!Q4,0)</f>
        <v>0</v>
      </c>
      <c r="AJ17" s="21">
        <f>IF(AND(D4="Vr",D5="L"),Info!R4,0)</f>
        <v>0</v>
      </c>
      <c r="AK17" s="21">
        <f>IF(AND(E4="Vr",E5="L"),Info!S4,0)</f>
        <v>0</v>
      </c>
      <c r="AL17" s="21">
        <f>IF(AND(F4="Vr",F5="L"),Info!T4,0)</f>
        <v>0</v>
      </c>
      <c r="AM17" s="21">
        <f>IF(AND(G4="Vr",G5="L"),Info!U4,0)</f>
        <v>0</v>
      </c>
      <c r="AN17" s="21">
        <f>IF(AND(H4="Vr",H5="L"),Info!V4,0)</f>
        <v>0</v>
      </c>
      <c r="AO17" s="21">
        <f>IF(AND(I4="Vr",I5="L"),Info!W4,0)</f>
        <v>0</v>
      </c>
      <c r="AP17" s="21">
        <f>IF(AND(J4="Vr",J5="L"),Info!X4,0)</f>
        <v>0</v>
      </c>
      <c r="AQ17" s="21">
        <f>IF(AND(K4="Vr",K5="L"),Info!Y4,0)</f>
        <v>0</v>
      </c>
      <c r="AR17" s="21">
        <f>IF(AND(L4="Vr",L5="L"),Info!Z4,0)</f>
        <v>0</v>
      </c>
      <c r="AS17" s="21">
        <f>IF(AND(M4="Vr",M5="L"),Info!AA4,0)</f>
        <v>0</v>
      </c>
      <c r="AT17" s="21">
        <f>IF(AND(N4="Vr",N5="L"),Info!AB4,0)</f>
        <v>0</v>
      </c>
      <c r="AU17" s="21">
        <f>IF(AND(O4="Vr",O5="L"),Info!AC4,0)</f>
        <v>0</v>
      </c>
      <c r="AV17" s="21">
        <f>IF(AND(P4="Vr",P5="L"),Info!AD4,0)</f>
        <v>0</v>
      </c>
      <c r="AW17" s="21">
        <f>IF(AND(Q4="Vr",Q5="L"),Info!AE4,0)</f>
        <v>0</v>
      </c>
      <c r="AX17" s="21">
        <f>IF(AND(R4="Vr",R5="L"),Info!AF4,0)</f>
        <v>0</v>
      </c>
      <c r="AY17" s="21">
        <f>IF(AND(S4="Vr",S5="L"),Info!AG4,0)</f>
        <v>128.92000000000002</v>
      </c>
      <c r="AZ17" s="21">
        <f>IF(AND(T4="Vr",T5="L"),Info!AH4,0)</f>
        <v>0</v>
      </c>
      <c r="BA17" s="21">
        <f>IF(AND(U4="Vr",U5="L"),Info!AI4,0)</f>
        <v>0</v>
      </c>
      <c r="BB17" s="21">
        <f>IF(AND(V4="Vr",V5="L"),Info!AJ4,0)</f>
        <v>0</v>
      </c>
      <c r="BC17" s="21">
        <f>IF(AND(W4="Vr",W5="L"),Info!AK4,0)</f>
        <v>0</v>
      </c>
      <c r="BD17" s="21">
        <f>IF(AND(X4="Vr",X5="L"),Info!AL4,0)</f>
        <v>0</v>
      </c>
      <c r="BE17" s="21">
        <f>IF(AND(Y4="Vr",Y5="L"),Info!AM4,0)</f>
        <v>0</v>
      </c>
      <c r="BF17" s="21">
        <f>IF(AND(Z4="Vr",Z5="L"),Info!AN4,0)</f>
        <v>0</v>
      </c>
      <c r="BG17" s="21">
        <f>IF(AND(AA4="Vr",AA5="L"),Info!AO4,0)</f>
        <v>0</v>
      </c>
      <c r="BH17" s="21">
        <f>IF(AND(AB4="Vr",AB5="L"),Info!AP4,0)</f>
        <v>0</v>
      </c>
      <c r="BI17" s="21">
        <f>IF(AND(AC4="Vr",AC5="L"),Info!AQ4,0)</f>
        <v>0</v>
      </c>
      <c r="BJ17" s="21">
        <f>IF(AND(AD4="Vr",AD5="L"),Info!AR4,0)</f>
        <v>0</v>
      </c>
      <c r="BK17" s="21">
        <f>IF(AND(AE4="Vr",AE5="L"),Info!AS4,0)</f>
        <v>0</v>
      </c>
      <c r="BL17" s="21">
        <f>IF(AND(AF4="Vr",AF5="L"),Info!AT4,0)</f>
        <v>0</v>
      </c>
      <c r="BM17" s="21">
        <f>IF(AND(AG4="Vr",AG5="L"),Info!AU4,0)</f>
        <v>0</v>
      </c>
      <c r="BN17" s="21">
        <f t="shared" si="0"/>
        <v>128.92000000000002</v>
      </c>
      <c r="BO17" s="22"/>
      <c r="BP17" s="22"/>
      <c r="BQ17" s="22"/>
      <c r="BR17" s="20" t="s">
        <v>50</v>
      </c>
      <c r="BS17" s="21">
        <f>IF(AND(C12="Vr",C13="L"),Info!Q4,0)</f>
        <v>0</v>
      </c>
      <c r="BT17" s="21">
        <f>IF(AND(D12="Vr",D13="L"),Info!R4,0)</f>
        <v>0</v>
      </c>
      <c r="BU17" s="21">
        <f>IF(AND(E12="Vr",E13="L"),Info!S4,0)</f>
        <v>0</v>
      </c>
      <c r="BV17" s="21">
        <f>IF(AND(F12="Vr",F13="L"),Info!T4,0)</f>
        <v>0</v>
      </c>
      <c r="BW17" s="21">
        <f>IF(AND(G12="Vr",G13="L"),Info!U4,0)</f>
        <v>0</v>
      </c>
      <c r="BX17" s="21">
        <f>IF(AND(H12="Vr",H13="L"),Info!V4,0)</f>
        <v>128.92000000000002</v>
      </c>
      <c r="BY17" s="21">
        <f>IF(AND(I12="Vr",I13="L"),Info!W4,0)</f>
        <v>0</v>
      </c>
      <c r="BZ17" s="21">
        <f>IF(AND(J12="Vr",J13="L"),Info!X4,0)</f>
        <v>0</v>
      </c>
      <c r="CA17" s="21">
        <f>IF(AND(K12="Vr",K13="L"),Info!Y4,0)</f>
        <v>0</v>
      </c>
      <c r="CB17" s="21">
        <f>IF(AND(L12="Vr",L13="L"),Info!Z4,0)</f>
        <v>0</v>
      </c>
      <c r="CC17" s="21">
        <f>IF(AND(M12="Vr",M13="L"),Info!AA4,0)</f>
        <v>0</v>
      </c>
      <c r="CD17" s="21">
        <f>IF(AND(N12="Vr",N13="L"),Info!AB4,0)</f>
        <v>0</v>
      </c>
      <c r="CE17" s="21">
        <f>IF(AND(O12="Vr",O13="L"),Info!AC4,0)</f>
        <v>0</v>
      </c>
      <c r="CF17" s="21">
        <f>IF(AND(P12="Vr",P13="L"),Info!AD4,0)</f>
        <v>0</v>
      </c>
      <c r="CG17" s="21">
        <f>IF(AND(Q12="Vr",Q13="L"),Info!AE4,0)</f>
        <v>0</v>
      </c>
      <c r="CH17" s="21">
        <f>IF(AND(R12="Vr",R13="L"),Info!AF4,0)</f>
        <v>0</v>
      </c>
      <c r="CI17" s="21">
        <f>IF(AND(S12="Vr",S13="L"),Info!AG4,0)</f>
        <v>0</v>
      </c>
      <c r="CJ17" s="21">
        <f>IF(AND(T12="Vr",T13="L"),Info!AH4,0)</f>
        <v>0</v>
      </c>
      <c r="CK17" s="21">
        <f>IF(AND(U12="Vr",U13="L"),Info!AI4,0)</f>
        <v>0</v>
      </c>
      <c r="CL17" s="21">
        <f>IF(AND(V12="Vr",V13="L"),Info!AJ4,0)</f>
        <v>0</v>
      </c>
      <c r="CM17" s="21">
        <f>IF(AND(W12="Vr",W13="L"),Info!AK4,0)</f>
        <v>0</v>
      </c>
      <c r="CN17" s="21">
        <f>IF(AND(X12="Vr",X13="L"),Info!AL4,0)</f>
        <v>0</v>
      </c>
      <c r="CO17" s="21">
        <f>IF(AND(Y12="Vr",Y13="L"),Info!AM4,0)</f>
        <v>0</v>
      </c>
      <c r="CP17" s="21">
        <f>IF(AND(Z12="Vr",Z13="L"),Info!AN4,0)</f>
        <v>0</v>
      </c>
      <c r="CQ17" s="21">
        <f>IF(AND(AA12="Vr",AA13="L"),Info!AO4,0)</f>
        <v>0</v>
      </c>
      <c r="CR17" s="21">
        <f>IF(AND(AB12="Vr",AB13="L"),Info!AP4,0)</f>
        <v>0</v>
      </c>
      <c r="CS17" s="21">
        <f>IF(AND(AC12="Vr",AC13="L"),Info!AQ4,0)</f>
        <v>128.92000000000002</v>
      </c>
      <c r="CT17" s="21">
        <f>IF(AND(AD12="Vr",AD13="L"),Info!AR4,0)</f>
        <v>0</v>
      </c>
      <c r="CU17" s="21">
        <f>IF(AND(AE12="Vr",AE13="L"),Info!AS4,0)</f>
        <v>0</v>
      </c>
      <c r="CV17" s="21">
        <f>IF(AND(AF12="Vr",AF13="L"),Info!AT4,0)</f>
        <v>0</v>
      </c>
      <c r="CW17" s="21">
        <f>IF(AND(AG12="Vr",AG13="L"),Info!AU4,0)</f>
        <v>0</v>
      </c>
      <c r="CX17" s="21">
        <f t="shared" si="1"/>
        <v>257.84000000000003</v>
      </c>
      <c r="CY17" s="22"/>
      <c r="CZ17" s="22"/>
      <c r="DA17" s="22"/>
      <c r="DB17" s="20" t="s">
        <v>50</v>
      </c>
      <c r="DC17" s="21">
        <f>IF(AND(C20="Vr",C21="L"),Info!Q4,0)</f>
        <v>0</v>
      </c>
      <c r="DD17" s="21">
        <f>IF(AND(D20="Vr",D21="L"),Info!R4,0)</f>
        <v>0</v>
      </c>
      <c r="DE17" s="21">
        <f>IF(AND(E20="Vr",E21="L"),Info!S4,0)</f>
        <v>0</v>
      </c>
      <c r="DF17" s="21">
        <f>IF(AND(F20="Vr",F21="L"),Info!T4,0)</f>
        <v>0</v>
      </c>
      <c r="DG17" s="21">
        <f>IF(AND(G20="Vr",G21="L"),Info!U4,0)</f>
        <v>0</v>
      </c>
      <c r="DH17" s="21">
        <f>IF(AND(H20="Vr",H21="L"),Info!V4,0)</f>
        <v>0</v>
      </c>
      <c r="DI17" s="21">
        <f>IF(AND(I20="Vr",I21="L"),Info!W4,0)</f>
        <v>0</v>
      </c>
      <c r="DJ17" s="21">
        <f>IF(AND(J20="Vr",J21="L"),Info!X4,0)</f>
        <v>0</v>
      </c>
      <c r="DK17" s="21">
        <f>IF(AND(K20="Vr",K21="L"),Info!Y4,0)</f>
        <v>0</v>
      </c>
      <c r="DL17" s="21">
        <f>IF(AND(L20="Vr",L21="L"),Info!Z4,0)</f>
        <v>0</v>
      </c>
      <c r="DM17" s="21">
        <f>IF(AND(M20="Vr",M21="L"),Info!AA4,0)</f>
        <v>0</v>
      </c>
      <c r="DN17" s="21">
        <f>IF(AND(N20="Vr",N21="L"),Info!AB4,0)</f>
        <v>0</v>
      </c>
      <c r="DO17" s="21">
        <f>IF(AND(O20="Vr",O21="L"),Info!AC4,0)</f>
        <v>0</v>
      </c>
      <c r="DP17" s="21">
        <f>IF(AND(P20="Vr",P21="L"),Info!AD4,0)</f>
        <v>0</v>
      </c>
      <c r="DQ17" s="21">
        <f>IF(AND(Q20="Vr",Q21="L"),Info!AE4,0)</f>
        <v>128.92000000000002</v>
      </c>
      <c r="DR17" s="21">
        <f>IF(AND(R20="Vr",R21="L"),Info!AF4,0)</f>
        <v>0</v>
      </c>
      <c r="DS17" s="21">
        <f>IF(AND(S20="Vr",S21="L"),Info!AG4,0)</f>
        <v>0</v>
      </c>
      <c r="DT17" s="21">
        <f>IF(AND(T20="Vr",T21="L"),Info!AH4,0)</f>
        <v>0</v>
      </c>
      <c r="DU17" s="21">
        <f>IF(AND(U20="Vr",U21="L"),Info!AI4,0)</f>
        <v>0</v>
      </c>
      <c r="DV17" s="21">
        <f>IF(AND(V20="Vr",V21="L"),Info!AJ4,0)</f>
        <v>0</v>
      </c>
      <c r="DW17" s="21">
        <f>IF(AND(W20="Vr",W21="L"),Info!AK4,0)</f>
        <v>0</v>
      </c>
      <c r="DX17" s="21">
        <f>IF(AND(X20="Vr",X21="L"),Info!AL4,0)</f>
        <v>0</v>
      </c>
      <c r="DY17" s="21">
        <f>IF(AND(Y20="Vr",Y21="L"),Info!AM4,0)</f>
        <v>0</v>
      </c>
      <c r="DZ17" s="21">
        <f>IF(AND(Z20="Vr",Z21="L"),Info!AN4,0)</f>
        <v>0</v>
      </c>
      <c r="EA17" s="21">
        <f>IF(AND(AA20="Vr",AA21="L"),Info!AO4,0)</f>
        <v>0</v>
      </c>
      <c r="EB17" s="21">
        <f>IF(AND(AB20="Vr",AB21="L"),Info!AP4,0)</f>
        <v>0</v>
      </c>
      <c r="EC17" s="21">
        <f>IF(AND(AC20="Vr",AC21="L"),Info!AQ4,0)</f>
        <v>0</v>
      </c>
      <c r="ED17" s="21">
        <f>IF(AND(AD20="Vr",AD21="L"),Info!AR4,0)</f>
        <v>0</v>
      </c>
      <c r="EE17" s="21">
        <f>IF(AND(AE20="Vr",AE21="L"),Info!AS4,0)</f>
        <v>0</v>
      </c>
      <c r="EF17" s="21">
        <f>IF(AND(AF20="Vr",AF21="L"),Info!AT4,0)</f>
        <v>0</v>
      </c>
      <c r="EG17" s="21">
        <f>IF(AND(AG20="Vr",AG21="L"),Info!AU4,0)</f>
        <v>0</v>
      </c>
      <c r="EH17" s="21">
        <f t="shared" si="2"/>
        <v>128.92000000000002</v>
      </c>
      <c r="EI17" s="22"/>
      <c r="EJ17" s="22"/>
      <c r="EK17" s="22"/>
      <c r="EL17" s="20" t="s">
        <v>50</v>
      </c>
      <c r="EM17" s="21">
        <f>IF(AND(C28="Vr",C29="L"),Info!Q4,0)</f>
        <v>0</v>
      </c>
      <c r="EN17" s="21">
        <f>IF(AND(D28="Vr",D29="L"),Info!R4,0)</f>
        <v>0</v>
      </c>
      <c r="EO17" s="21">
        <f>IF(AND(E28="Vr",E29="L"),Info!S4,0)</f>
        <v>0</v>
      </c>
      <c r="EP17" s="21">
        <f>IF(AND(F28="Vr",F29="L"),Info!T4,0)</f>
        <v>0</v>
      </c>
      <c r="EQ17" s="21">
        <f>IF(AND(G28="Vr",G29="L"),Info!U4,0)</f>
        <v>0</v>
      </c>
      <c r="ER17" s="21">
        <f>IF(AND(H28="Vr",H29="L"),Info!V4,0)</f>
        <v>0</v>
      </c>
      <c r="ES17" s="21">
        <f>IF(AND(I28="Vr",I29="L"),Info!W4,0)</f>
        <v>0</v>
      </c>
      <c r="ET17" s="21">
        <f>IF(AND(J28="Vr",J29="L"),Info!X4,0)</f>
        <v>0</v>
      </c>
      <c r="EU17" s="21">
        <f>IF(AND(K28="Vr",K29="L"),Info!Y4,0)</f>
        <v>0</v>
      </c>
      <c r="EV17" s="21">
        <f>IF(AND(L28="Vr",L29="L"),Info!Z4,0)</f>
        <v>0</v>
      </c>
      <c r="EW17" s="21">
        <f>IF(AND(M28="Vr",M29="L"),Info!AA4,0)</f>
        <v>0</v>
      </c>
      <c r="EX17" s="21">
        <f>IF(AND(N28="Vr",N29="L"),Info!AB4,0)</f>
        <v>0</v>
      </c>
      <c r="EY17" s="21">
        <f>IF(AND(O28="Vr",O29="L"),Info!AC4,0)</f>
        <v>0</v>
      </c>
      <c r="EZ17" s="21">
        <f>IF(AND(P28="Vr",P29="L"),Info!AD4,0)</f>
        <v>0</v>
      </c>
      <c r="FA17" s="21">
        <f>IF(AND(Q28="Vr",Q29="L"),Info!AE4,0)</f>
        <v>0</v>
      </c>
      <c r="FB17" s="21">
        <f>IF(AND(R28="Vr",R29="L"),Info!AF4,0)</f>
        <v>0</v>
      </c>
      <c r="FC17" s="21">
        <f>IF(AND(S28="Vr",S29="L"),Info!AG4,0)</f>
        <v>0</v>
      </c>
      <c r="FD17" s="21">
        <f>IF(AND(T28="Vr",T29="L"),Info!AH4,0)</f>
        <v>0</v>
      </c>
      <c r="FE17" s="21">
        <f>IF(AND(U28="Vr",U29="L"),Info!AI4,0)</f>
        <v>0</v>
      </c>
      <c r="FF17" s="21">
        <f>IF(AND(V28="Vr",V29="L"),Info!AJ4,0)</f>
        <v>0</v>
      </c>
      <c r="FG17" s="21">
        <f>IF(AND(W28="Vr",W29="L"),Info!AK4,0)</f>
        <v>0</v>
      </c>
      <c r="FH17" s="21">
        <f>IF(AND(X28="Vr",X29="L"),Info!AL4,0)</f>
        <v>0</v>
      </c>
      <c r="FI17" s="21">
        <f>IF(AND(Y28="Vr",Y29="L"),Info!AM4,0)</f>
        <v>0</v>
      </c>
      <c r="FJ17" s="21">
        <f>IF(AND(Z28="Vr",Z29="L"),Info!AN4,0)</f>
        <v>128.92000000000002</v>
      </c>
      <c r="FK17" s="21">
        <f>IF(AND(AA28="Vr",AA29="L"),Info!AO4,0)</f>
        <v>0</v>
      </c>
      <c r="FL17" s="21">
        <f>IF(AND(AB28="Vr",AB29="L"),Info!AP4,0)</f>
        <v>0</v>
      </c>
      <c r="FM17" s="21">
        <f>IF(AND(AC28="Vr",AC29="L"),Info!AQ4,0)</f>
        <v>0</v>
      </c>
      <c r="FN17" s="21">
        <f>IF(AND(AD28="Vr",AD29="L"),Info!AR4,0)</f>
        <v>0</v>
      </c>
      <c r="FO17" s="21">
        <f>IF(AND(AE28="Vr",AE29="L"),Info!AS4,0)</f>
        <v>0</v>
      </c>
      <c r="FP17" s="21">
        <f>IF(AND(AF28="Vr",AF29="L"),Info!AT4,0)</f>
        <v>0</v>
      </c>
      <c r="FQ17" s="21">
        <f>IF(AND(AG28="Vr",AG29="L"),Info!AU4,0)</f>
        <v>0</v>
      </c>
      <c r="FR17" s="21">
        <f t="shared" si="3"/>
        <v>128.92000000000002</v>
      </c>
      <c r="FS17" s="22"/>
      <c r="FT17" s="22"/>
      <c r="FU17" s="22"/>
      <c r="FV17" s="20" t="s">
        <v>50</v>
      </c>
      <c r="FW17" s="21">
        <f>IF(AND(C36="Vr",C37="L"),Info!Q4,0)</f>
        <v>0</v>
      </c>
      <c r="FX17" s="21">
        <f>IF(AND(D36="Vr",D37="L"),Info!R4,0)</f>
        <v>0</v>
      </c>
      <c r="FY17" s="21">
        <f>IF(AND(E36="Vr",E37="L"),Info!S4,0)</f>
        <v>0</v>
      </c>
      <c r="FZ17" s="21">
        <f>IF(AND(F36="Vr",F37="L"),Info!T4,0)</f>
        <v>0</v>
      </c>
      <c r="GA17" s="21">
        <f>IF(AND(G36="Vr",G37="L"),Info!U4,0)</f>
        <v>0</v>
      </c>
      <c r="GB17" s="21">
        <f>IF(AND(H36="Vr",H37="L"),Info!V4,0)</f>
        <v>0</v>
      </c>
      <c r="GC17" s="21">
        <f>IF(AND(I36="Vr",I37="L"),Info!W4,0)</f>
        <v>0</v>
      </c>
      <c r="GD17" s="21">
        <f>IF(AND(J36="Vr",J37="L"),Info!X4,0)</f>
        <v>0</v>
      </c>
      <c r="GE17" s="21">
        <f>IF(AND(K36="Vr",K37="L"),Info!Y4,0)</f>
        <v>0</v>
      </c>
      <c r="GF17" s="21">
        <f>IF(AND(L36="Vr",L37="L"),Info!Z4,0)</f>
        <v>0</v>
      </c>
      <c r="GG17" s="21">
        <f>IF(AND(M36="Vr",M37="L"),Info!AA4,0)</f>
        <v>0</v>
      </c>
      <c r="GH17" s="21">
        <f>IF(AND(N36="Vr",N37="L"),Info!AB4,0)</f>
        <v>0</v>
      </c>
      <c r="GI17" s="21">
        <f>IF(AND(O36="Vr",O37="L"),Info!AC4,0)</f>
        <v>0</v>
      </c>
      <c r="GJ17" s="21">
        <f>IF(AND(P36="Vr",P37="L"),Info!AD4,0)</f>
        <v>0</v>
      </c>
      <c r="GK17" s="21">
        <f>IF(AND(Q36="Vr",Q37="L"),Info!AE4,0)</f>
        <v>0</v>
      </c>
      <c r="GL17" s="21">
        <f>IF(AND(R36="Vr",R37="L"),Info!AF4,0)</f>
        <v>0</v>
      </c>
      <c r="GM17" s="21">
        <f>IF(AND(S36="Vr",S37="L"),Info!AG4,0)</f>
        <v>0</v>
      </c>
      <c r="GN17" s="21">
        <f>IF(AND(T36="Vr",T37="L"),Info!AH4,0)</f>
        <v>0</v>
      </c>
      <c r="GO17" s="21">
        <f>IF(AND(U36="Vr",U37="L"),Info!AI4,0)</f>
        <v>0</v>
      </c>
      <c r="GP17" s="21">
        <f>IF(AND(V36="Vr",V37="L"),Info!AJ4,0)</f>
        <v>0</v>
      </c>
      <c r="GQ17" s="21">
        <f>IF(AND(W36="Vr",W37="L"),Info!AK4,0)</f>
        <v>0</v>
      </c>
      <c r="GR17" s="21">
        <f>IF(AND(X36="Vr",X37="L"),Info!AL4,0)</f>
        <v>0</v>
      </c>
      <c r="GS17" s="21">
        <f>IF(AND(Y36="Vr",Y37="L"),Info!AM4,0)</f>
        <v>0</v>
      </c>
      <c r="GT17" s="21">
        <f>IF(AND(Z36="Vr",Z37="L"),Info!AN4,0)</f>
        <v>0</v>
      </c>
      <c r="GU17" s="21">
        <f>IF(AND(AA36="Vr",AA37="L"),Info!AO4,0)</f>
        <v>0</v>
      </c>
      <c r="GV17" s="21">
        <f>IF(AND(AB36="Vr",AB37="L"),Info!AP4,0)</f>
        <v>0</v>
      </c>
      <c r="GW17" s="21">
        <f>IF(AND(AC36="Vr",AC37="L"),Info!AQ4,0)</f>
        <v>0</v>
      </c>
      <c r="GX17" s="21">
        <f>IF(AND(AD36="Vr",AD37="L"),Info!AR4,0)</f>
        <v>0</v>
      </c>
      <c r="GY17" s="21">
        <f>IF(AND(AE36="Vr",AE37="L"),Info!AS4,0)</f>
        <v>0</v>
      </c>
      <c r="GZ17" s="21">
        <f>IF(AND(AF36="Vr",AF37="L"),Info!AT4,0)</f>
        <v>0</v>
      </c>
      <c r="HA17" s="21">
        <f>IF(AND(AG36="Vr",AG37="L"),Info!AU4,0)</f>
        <v>0</v>
      </c>
      <c r="HB17" s="21">
        <f t="shared" si="4"/>
        <v>0</v>
      </c>
      <c r="HC17" s="22"/>
      <c r="HD17" s="22"/>
      <c r="HE17" s="22"/>
      <c r="HF17" s="20" t="s">
        <v>50</v>
      </c>
      <c r="HG17" s="21">
        <f>IF(AND(C44="Vr",C45="L"),Info!Q4,0)</f>
        <v>0</v>
      </c>
      <c r="HH17" s="21">
        <f>IF(AND(D44="Vr",D45="L"),Info!R4,0)</f>
        <v>0</v>
      </c>
      <c r="HI17" s="21">
        <f>IF(AND(E44="Vr",E45="L"),Info!S4,0)</f>
        <v>0</v>
      </c>
      <c r="HJ17" s="21">
        <f>IF(AND(F44="Vr",F45="L"),Info!T4,0)</f>
        <v>0</v>
      </c>
      <c r="HK17" s="21">
        <f>IF(AND(G44="Vr",G45="L"),Info!U4,0)</f>
        <v>0</v>
      </c>
      <c r="HL17" s="21">
        <f>IF(AND(H44="Vr",H45="L"),Info!V4,0)</f>
        <v>0</v>
      </c>
      <c r="HM17" s="21">
        <f>IF(AND(I44="Vr",I45="L"),Info!W4,0)</f>
        <v>0</v>
      </c>
      <c r="HN17" s="21">
        <f>IF(AND(J44="Vr",J45="L"),Info!X4,0)</f>
        <v>0</v>
      </c>
      <c r="HO17" s="21">
        <f>IF(AND(K44="Vr",K45="L"),Info!Y4,0)</f>
        <v>0</v>
      </c>
      <c r="HP17" s="21">
        <f>IF(AND(L44="Vr",L45="L"),Info!Z4,0)</f>
        <v>0</v>
      </c>
      <c r="HQ17" s="21">
        <f>IF(AND(M44="Vr",M45="L"),Info!AA4,0)</f>
        <v>0</v>
      </c>
      <c r="HR17" s="21">
        <f>IF(AND(N44="Vr",N45="L"),Info!AB4,0)</f>
        <v>0</v>
      </c>
      <c r="HS17" s="21">
        <f>IF(AND(O44="Vr",O45="L"),Info!AC4,0)</f>
        <v>0</v>
      </c>
      <c r="HT17" s="21">
        <f>IF(AND(P44="Vr",P45="L"),Info!AD4,0)</f>
        <v>0</v>
      </c>
      <c r="HU17" s="21">
        <f>IF(AND(Q44="Vr",Q45="L"),Info!AE4,0)</f>
        <v>0</v>
      </c>
      <c r="HV17" s="21">
        <f>IF(AND(R44="Vr",R45="L"),Info!AF4,0)</f>
        <v>0</v>
      </c>
      <c r="HW17" s="21">
        <f>IF(AND(S44="Vr",S45="L"),Info!AG4,0)</f>
        <v>0</v>
      </c>
      <c r="HX17" s="21">
        <f>IF(AND(T44="Vr",T45="L"),Info!AH4,0)</f>
        <v>0</v>
      </c>
      <c r="HY17" s="21">
        <f>IF(AND(U44="Vr",U45="L"),Info!AI4,0)</f>
        <v>0</v>
      </c>
      <c r="HZ17" s="21">
        <f>IF(AND(V44="Vr",V45="L"),Info!AJ4,0)</f>
        <v>0</v>
      </c>
      <c r="IA17" s="21">
        <f>IF(AND(W44="Vr",W45="L"),Info!AK4,0)</f>
        <v>0</v>
      </c>
      <c r="IB17" s="21">
        <f>IF(AND(X44="Vr",X45="L"),Info!AL4,0)</f>
        <v>0</v>
      </c>
      <c r="IC17" s="21">
        <f>IF(AND(Y44="Vr",Y45="L"),Info!AM4,0)</f>
        <v>0</v>
      </c>
      <c r="ID17" s="21">
        <f>IF(AND(Z44="Vr",Z45="L"),Info!AN4,0)</f>
        <v>0</v>
      </c>
      <c r="IE17" s="21">
        <f>IF(AND(AA44="Vr",AA45="L"),Info!AO4,0)</f>
        <v>0</v>
      </c>
      <c r="IF17" s="21">
        <f>IF(AND(AB44="Vr",AB45="L"),Info!AP4,0)</f>
        <v>0</v>
      </c>
      <c r="IG17" s="21">
        <f>IF(AND(AC44="Vr",AC45="L"),Info!AQ4,0)</f>
        <v>0</v>
      </c>
      <c r="IH17" s="21">
        <f>IF(AND(AD44="Vr",AD45="L"),Info!AR4,0)</f>
        <v>0</v>
      </c>
      <c r="II17" s="21">
        <f>IF(AND(AE44="Vr",AE45="L"),Info!AS4,0)</f>
        <v>0</v>
      </c>
      <c r="IJ17" s="21">
        <f>IF(AND(AF44="Vr",AF45="L"),Info!AT4,0)</f>
        <v>0</v>
      </c>
      <c r="IK17" s="21">
        <f>IF(AND(AG44="Vr",AG45="L"),Info!AU4,0)</f>
        <v>0</v>
      </c>
      <c r="IL17" s="21">
        <f t="shared" si="5"/>
        <v>0</v>
      </c>
      <c r="IM17" s="22"/>
      <c r="IN17" s="22"/>
      <c r="IO17" s="22"/>
      <c r="IP17" s="22"/>
      <c r="IQ17" s="22"/>
      <c r="IR17" s="22"/>
      <c r="IS17" s="22"/>
      <c r="IT17" s="17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</row>
    <row r="18" spans="2:318">
      <c r="AH18" s="20" t="s">
        <v>51</v>
      </c>
      <c r="AI18" s="21">
        <f>IF(AND(C4="Vr",C5="N"),Info!Q5,0)</f>
        <v>0</v>
      </c>
      <c r="AJ18" s="21">
        <f>IF(AND(D4="Vr",D5="N"),Info!R5,0)</f>
        <v>0</v>
      </c>
      <c r="AK18" s="21">
        <f>IF(AND(E4="Vr",E5="N"),Info!S5,0)</f>
        <v>0</v>
      </c>
      <c r="AL18" s="21">
        <f>IF(AND(F4="Vr",F5="N"),Info!T5,0)</f>
        <v>0</v>
      </c>
      <c r="AM18" s="21">
        <f>IF(AND(G4="Vr",G5="N"),Info!U5,0)</f>
        <v>0</v>
      </c>
      <c r="AN18" s="21">
        <f>IF(AND(H4="Vr",H5="N"),Info!V5,0)</f>
        <v>0</v>
      </c>
      <c r="AO18" s="21">
        <f>IF(AND(I4="Vr",I5="N"),Info!W5,0)</f>
        <v>0</v>
      </c>
      <c r="AP18" s="21">
        <f>IF(AND(J4="Vr",J5="N"),Info!X5,0)</f>
        <v>0</v>
      </c>
      <c r="AQ18" s="21">
        <f>IF(AND(K4="Vr",K5="N"),Info!Y5,0)</f>
        <v>0</v>
      </c>
      <c r="AR18" s="21">
        <f>IF(AND(L4="Vr",L5="N"),Info!Z5,0)</f>
        <v>0</v>
      </c>
      <c r="AS18" s="21">
        <f>IF(AND(M4="Vr",M5="N"),Info!AA5,0)</f>
        <v>0</v>
      </c>
      <c r="AT18" s="21">
        <f>IF(AND(N4="Vr",N5="N"),Info!AB5,0)</f>
        <v>0</v>
      </c>
      <c r="AU18" s="21">
        <f>IF(AND(O4="Vr",O5="N"),Info!AC5,0)</f>
        <v>0</v>
      </c>
      <c r="AV18" s="21">
        <f>IF(AND(P4="Vr",P5="N"),Info!AD5,0)</f>
        <v>0</v>
      </c>
      <c r="AW18" s="21">
        <f>IF(AND(Q4="Vr",Q5="N"),Info!AE5,0)</f>
        <v>0</v>
      </c>
      <c r="AX18" s="21">
        <f>IF(AND(R4="Vr",R5="N"),Info!AF5,0)</f>
        <v>0</v>
      </c>
      <c r="AY18" s="21">
        <f>IF(AND(S4="Vr",S5="N"),Info!AG5,0)</f>
        <v>0</v>
      </c>
      <c r="AZ18" s="21">
        <f>IF(AND(T4="Vr",T5="N"),Info!AH5,0)</f>
        <v>0</v>
      </c>
      <c r="BA18" s="21">
        <f>IF(AND(U4="Vr",U5="N"),Info!AI5,0)</f>
        <v>0</v>
      </c>
      <c r="BB18" s="21">
        <f>IF(AND(V4="Vr",V5="N"),Info!AJ5,0)</f>
        <v>0</v>
      </c>
      <c r="BC18" s="21">
        <f>IF(AND(W4="Vr",W5="N"),Info!AK5,0)</f>
        <v>0</v>
      </c>
      <c r="BD18" s="21">
        <f>IF(AND(X4="Vr",X5="N"),Info!AL5,0)</f>
        <v>0</v>
      </c>
      <c r="BE18" s="21">
        <f>IF(AND(Y4="Vr",Y5="N"),Info!AM5,0)</f>
        <v>0</v>
      </c>
      <c r="BF18" s="21">
        <f>IF(AND(Z4="Vr",Z5="N"),Info!AN5,0)</f>
        <v>0</v>
      </c>
      <c r="BG18" s="21">
        <f>IF(AND(AA4="Vr",AA5="N"),Info!AO5,0)</f>
        <v>0</v>
      </c>
      <c r="BH18" s="21">
        <f>IF(AND(AB4="Vr",AB5="N"),Info!AP5,0)</f>
        <v>0</v>
      </c>
      <c r="BI18" s="21">
        <f>IF(AND(AC4="Vr",AC5="N"),Info!AQ5,0)</f>
        <v>0</v>
      </c>
      <c r="BJ18" s="21">
        <f>IF(AND(AD4="Vr",AD5="N"),Info!AR5,0)</f>
        <v>0</v>
      </c>
      <c r="BK18" s="21">
        <f>IF(AND(AE4="Vr",AE5="N"),Info!AS5,0)</f>
        <v>0</v>
      </c>
      <c r="BL18" s="21">
        <f>IF(AND(AF4="Vr",AF5="N"),Info!AT5,0)</f>
        <v>0</v>
      </c>
      <c r="BM18" s="21">
        <f>IF(AND(AG4="Vr",AG5="N"),Info!AU5,0)</f>
        <v>0</v>
      </c>
      <c r="BN18" s="21">
        <f t="shared" si="0"/>
        <v>0</v>
      </c>
      <c r="BO18" s="22"/>
      <c r="BP18" s="22"/>
      <c r="BQ18" s="22"/>
      <c r="BR18" s="20" t="s">
        <v>51</v>
      </c>
      <c r="BS18" s="21">
        <f>IF(AND(C12="Vr",C13="N"),Info!Q5,0)</f>
        <v>0</v>
      </c>
      <c r="BT18" s="21">
        <f>IF(AND(D12="Vr",D13="N"),Info!R5,0)</f>
        <v>0</v>
      </c>
      <c r="BU18" s="21">
        <f>IF(AND(E12="Vr",E13="N"),Info!S5,0)</f>
        <v>0</v>
      </c>
      <c r="BV18" s="21">
        <f>IF(AND(F12="Vr",F13="N"),Info!T5,0)</f>
        <v>0</v>
      </c>
      <c r="BW18" s="21">
        <f>IF(AND(G12="Vr",G13="N"),Info!U5,0)</f>
        <v>0</v>
      </c>
      <c r="BX18" s="21">
        <f>IF(AND(H12="Vr",H13="N"),Info!V5,0)</f>
        <v>0</v>
      </c>
      <c r="BY18" s="21">
        <f>IF(AND(I12="Vr",I13="N"),Info!W5,0)</f>
        <v>0</v>
      </c>
      <c r="BZ18" s="21">
        <f>IF(AND(J12="Vr",J13="N"),Info!X5,0)</f>
        <v>0</v>
      </c>
      <c r="CA18" s="21">
        <f>IF(AND(K12="Vr",K13="N"),Info!Y5,0)</f>
        <v>0</v>
      </c>
      <c r="CB18" s="21">
        <f>IF(AND(L12="Vr",L13="N"),Info!Z5,0)</f>
        <v>0</v>
      </c>
      <c r="CC18" s="21">
        <f>IF(AND(M12="Vr",M13="N"),Info!AA5,0)</f>
        <v>0</v>
      </c>
      <c r="CD18" s="21">
        <f>IF(AND(N12="Vr",N13="N"),Info!AB5,0)</f>
        <v>0</v>
      </c>
      <c r="CE18" s="21">
        <f>IF(AND(O12="Vr",O13="N"),Info!AC5,0)</f>
        <v>0</v>
      </c>
      <c r="CF18" s="21">
        <f>IF(AND(P12="Vr",P13="N"),Info!AD5,0)</f>
        <v>0</v>
      </c>
      <c r="CG18" s="21">
        <f>IF(AND(Q12="Vr",Q13="N"),Info!AE5,0)</f>
        <v>0</v>
      </c>
      <c r="CH18" s="21">
        <f>IF(AND(R12="Vr",R13="N"),Info!AF5,0)</f>
        <v>0</v>
      </c>
      <c r="CI18" s="21">
        <f>IF(AND(S12="Vr",S13="N"),Info!AG5,0)</f>
        <v>0</v>
      </c>
      <c r="CJ18" s="21">
        <f>IF(AND(T12="Vr",T13="N"),Info!AH5,0)</f>
        <v>0</v>
      </c>
      <c r="CK18" s="21">
        <f>IF(AND(U12="Vr",U13="N"),Info!AI5,0)</f>
        <v>0</v>
      </c>
      <c r="CL18" s="21">
        <f>IF(AND(V12="Vr",V13="N"),Info!AJ5,0)</f>
        <v>0</v>
      </c>
      <c r="CM18" s="21">
        <f>IF(AND(W12="Vr",W13="N"),Info!AK5,0)</f>
        <v>0</v>
      </c>
      <c r="CN18" s="21">
        <f>IF(AND(X12="Vr",X13="N"),Info!AL5,0)</f>
        <v>0</v>
      </c>
      <c r="CO18" s="21">
        <f>IF(AND(Y12="Vr",Y13="N"),Info!AM5,0)</f>
        <v>0</v>
      </c>
      <c r="CP18" s="21">
        <f>IF(AND(Z12="Vr",Z13="N"),Info!AN5,0)</f>
        <v>0</v>
      </c>
      <c r="CQ18" s="21">
        <f>IF(AND(AA12="Vr",AA13="N"),Info!AO5,0)</f>
        <v>0</v>
      </c>
      <c r="CR18" s="21">
        <f>IF(AND(AB12="Vr",AB13="N"),Info!AP5,0)</f>
        <v>0</v>
      </c>
      <c r="CS18" s="21">
        <f>IF(AND(AC12="Vr",AC13="N"),Info!AQ5,0)</f>
        <v>0</v>
      </c>
      <c r="CT18" s="21">
        <f>IF(AND(AD12="Vr",AD13="N"),Info!AR5,0)</f>
        <v>0</v>
      </c>
      <c r="CU18" s="21">
        <f>IF(AND(AE12="Vr",AE13="N"),Info!AS5,0)</f>
        <v>0</v>
      </c>
      <c r="CV18" s="21">
        <f>IF(AND(AF12="Vr",AF13="N"),Info!AT5,0)</f>
        <v>0</v>
      </c>
      <c r="CW18" s="21">
        <f>IF(AND(AG12="Vr",AG13="N"),Info!AU5,0)</f>
        <v>0</v>
      </c>
      <c r="CX18" s="21">
        <f t="shared" si="1"/>
        <v>0</v>
      </c>
      <c r="CY18" s="22"/>
      <c r="CZ18" s="22"/>
      <c r="DA18" s="22"/>
      <c r="DB18" s="20" t="s">
        <v>51</v>
      </c>
      <c r="DC18" s="21">
        <f>IF(AND(C20="Vr",C21="N"),Info!Q5,0)</f>
        <v>0</v>
      </c>
      <c r="DD18" s="21">
        <f>IF(AND(D20="Vr",D21="N"),Info!R5,0)</f>
        <v>0</v>
      </c>
      <c r="DE18" s="21">
        <f>IF(AND(E20="Vr",E21="N"),Info!S5,0)</f>
        <v>0</v>
      </c>
      <c r="DF18" s="21">
        <f>IF(AND(F20="Vr",F21="N"),Info!T5,0)</f>
        <v>0</v>
      </c>
      <c r="DG18" s="21">
        <f>IF(AND(G20="Vr",G21="N"),Info!U5,0)</f>
        <v>0</v>
      </c>
      <c r="DH18" s="21">
        <f>IF(AND(H20="Vr",H21="N"),Info!V5,0)</f>
        <v>0</v>
      </c>
      <c r="DI18" s="21">
        <f>IF(AND(I20="Vr",I21="N"),Info!W5,0)</f>
        <v>0</v>
      </c>
      <c r="DJ18" s="21">
        <f>IF(AND(J20="Vr",J21="N"),Info!X5,0)</f>
        <v>159.392</v>
      </c>
      <c r="DK18" s="21">
        <f>IF(AND(K20="Vr",K21="N"),Info!Y5,0)</f>
        <v>0</v>
      </c>
      <c r="DL18" s="21">
        <f>IF(AND(L20="Vr",L21="N"),Info!Z5,0)</f>
        <v>0</v>
      </c>
      <c r="DM18" s="21">
        <f>IF(AND(M20="Vr",M21="N"),Info!AA5,0)</f>
        <v>0</v>
      </c>
      <c r="DN18" s="21">
        <f>IF(AND(N20="Vr",N21="N"),Info!AB5,0)</f>
        <v>0</v>
      </c>
      <c r="DO18" s="21">
        <f>IF(AND(O20="Vr",O21="N"),Info!AC5,0)</f>
        <v>0</v>
      </c>
      <c r="DP18" s="21">
        <f>IF(AND(P20="Vr",P21="N"),Info!AD5,0)</f>
        <v>0</v>
      </c>
      <c r="DQ18" s="21">
        <f>IF(AND(Q20="Vr",Q21="N"),Info!AE5,0)</f>
        <v>0</v>
      </c>
      <c r="DR18" s="21">
        <f>IF(AND(R20="Vr",R21="N"),Info!AF5,0)</f>
        <v>0</v>
      </c>
      <c r="DS18" s="21">
        <f>IF(AND(S20="Vr",S21="N"),Info!AG5,0)</f>
        <v>0</v>
      </c>
      <c r="DT18" s="21">
        <f>IF(AND(T20="Vr",T21="N"),Info!AH5,0)</f>
        <v>0</v>
      </c>
      <c r="DU18" s="21">
        <f>IF(AND(U20="Vr",U21="N"),Info!AI5,0)</f>
        <v>0</v>
      </c>
      <c r="DV18" s="21">
        <f>IF(AND(V20="Vr",V21="N"),Info!AJ5,0)</f>
        <v>0</v>
      </c>
      <c r="DW18" s="21">
        <f>IF(AND(W20="Vr",W21="N"),Info!AK5,0)</f>
        <v>0</v>
      </c>
      <c r="DX18" s="21">
        <f>IF(AND(X20="Vr",X21="N"),Info!AL5,0)</f>
        <v>0</v>
      </c>
      <c r="DY18" s="21">
        <f>IF(AND(Y20="Vr",Y21="N"),Info!AM5,0)</f>
        <v>0</v>
      </c>
      <c r="DZ18" s="21">
        <f>IF(AND(Z20="Vr",Z21="N"),Info!AN5,0)</f>
        <v>0</v>
      </c>
      <c r="EA18" s="21">
        <f>IF(AND(AA20="Vr",AA21="N"),Info!AO5,0)</f>
        <v>0</v>
      </c>
      <c r="EB18" s="21">
        <f>IF(AND(AB20="Vr",AB21="N"),Info!AP5,0)</f>
        <v>0</v>
      </c>
      <c r="EC18" s="21">
        <f>IF(AND(AC20="Vr",AC21="N"),Info!AQ5,0)</f>
        <v>0</v>
      </c>
      <c r="ED18" s="21">
        <f>IF(AND(AD20="Vr",AD21="N"),Info!AR5,0)</f>
        <v>0</v>
      </c>
      <c r="EE18" s="21">
        <f>IF(AND(AE20="Vr",AE21="N"),Info!AS5,0)</f>
        <v>0</v>
      </c>
      <c r="EF18" s="21">
        <f>IF(AND(AF20="Vr",AF21="N"),Info!AT5,0)</f>
        <v>0</v>
      </c>
      <c r="EG18" s="21">
        <f>IF(AND(AG20="Vr",AG21="N"),Info!AU5,0)</f>
        <v>0</v>
      </c>
      <c r="EH18" s="21">
        <f t="shared" si="2"/>
        <v>159.392</v>
      </c>
      <c r="EI18" s="22"/>
      <c r="EJ18" s="22"/>
      <c r="EK18" s="22"/>
      <c r="EL18" s="20" t="s">
        <v>51</v>
      </c>
      <c r="EM18" s="21">
        <f>IF(AND(C28="Vr",C29="N"),Info!Q5,0)</f>
        <v>0</v>
      </c>
      <c r="EN18" s="21">
        <f>IF(AND(D28="Vr",D29="N"),Info!R5,0)</f>
        <v>0</v>
      </c>
      <c r="EO18" s="21">
        <f>IF(AND(E28="Vr",E29="N"),Info!S5,0)</f>
        <v>0</v>
      </c>
      <c r="EP18" s="21">
        <f>IF(AND(F28="Vr",F29="N"),Info!T5,0)</f>
        <v>0</v>
      </c>
      <c r="EQ18" s="21">
        <f>IF(AND(G28="Vr",G29="N"),Info!U5,0)</f>
        <v>0</v>
      </c>
      <c r="ER18" s="21">
        <f>IF(AND(H28="Vr",H29="N"),Info!V5,0)</f>
        <v>0</v>
      </c>
      <c r="ES18" s="21">
        <f>IF(AND(I28="Vr",I29="N"),Info!W5,0)</f>
        <v>0</v>
      </c>
      <c r="ET18" s="21">
        <f>IF(AND(J28="Vr",J29="N"),Info!X5,0)</f>
        <v>0</v>
      </c>
      <c r="EU18" s="21">
        <f>IF(AND(K28="Vr",K29="N"),Info!Y5,0)</f>
        <v>0</v>
      </c>
      <c r="EV18" s="21">
        <f>IF(AND(L28="Vr",L29="N"),Info!Z5,0)</f>
        <v>0</v>
      </c>
      <c r="EW18" s="21">
        <f>IF(AND(M28="Vr",M29="N"),Info!AA5,0)</f>
        <v>0</v>
      </c>
      <c r="EX18" s="21">
        <f>IF(AND(N28="Vr",N29="N"),Info!AB5,0)</f>
        <v>0</v>
      </c>
      <c r="EY18" s="21">
        <f>IF(AND(O28="Vr",O29="N"),Info!AC5,0)</f>
        <v>0</v>
      </c>
      <c r="EZ18" s="21">
        <f>IF(AND(P28="Vr",P29="N"),Info!AD5,0)</f>
        <v>0</v>
      </c>
      <c r="FA18" s="21">
        <f>IF(AND(Q28="Vr",Q29="N"),Info!AE5,0)</f>
        <v>0</v>
      </c>
      <c r="FB18" s="21">
        <f>IF(AND(R28="Vr",R29="N"),Info!AF5,0)</f>
        <v>0</v>
      </c>
      <c r="FC18" s="21">
        <f>IF(AND(S28="Vr",S29="N"),Info!AG5,0)</f>
        <v>159.392</v>
      </c>
      <c r="FD18" s="21">
        <f>IF(AND(T28="Vr",T29="N"),Info!AH5,0)</f>
        <v>0</v>
      </c>
      <c r="FE18" s="21">
        <f>IF(AND(U28="Vr",U29="N"),Info!AI5,0)</f>
        <v>0</v>
      </c>
      <c r="FF18" s="21">
        <f>IF(AND(V28="Vr",V29="N"),Info!AJ5,0)</f>
        <v>0</v>
      </c>
      <c r="FG18" s="21">
        <f>IF(AND(W28="Vr",W29="N"),Info!AK5,0)</f>
        <v>0</v>
      </c>
      <c r="FH18" s="21">
        <f>IF(AND(X28="Vr",X29="N"),Info!AL5,0)</f>
        <v>0</v>
      </c>
      <c r="FI18" s="21">
        <f>IF(AND(Y28="Vr",Y29="N"),Info!AM5,0)</f>
        <v>0</v>
      </c>
      <c r="FJ18" s="21">
        <f>IF(AND(Z28="Vr",Z29="N"),Info!AN5,0)</f>
        <v>0</v>
      </c>
      <c r="FK18" s="21">
        <f>IF(AND(AA28="Vr",AA29="N"),Info!AO5,0)</f>
        <v>0</v>
      </c>
      <c r="FL18" s="21">
        <f>IF(AND(AB28="Vr",AB29="N"),Info!AP5,0)</f>
        <v>0</v>
      </c>
      <c r="FM18" s="21">
        <f>IF(AND(AC28="Vr",AC29="N"),Info!AQ5,0)</f>
        <v>0</v>
      </c>
      <c r="FN18" s="21">
        <f>IF(AND(AD28="Vr",AD29="N"),Info!AR5,0)</f>
        <v>0</v>
      </c>
      <c r="FO18" s="21">
        <f>IF(AND(AE28="Vr",AE29="N"),Info!AS5,0)</f>
        <v>0</v>
      </c>
      <c r="FP18" s="21">
        <f>IF(AND(AF28="Vr",AF29="N"),Info!AT5,0)</f>
        <v>0</v>
      </c>
      <c r="FQ18" s="21">
        <f>IF(AND(AG28="Vr",AG29="N"),Info!AU5,0)</f>
        <v>0</v>
      </c>
      <c r="FR18" s="21">
        <f t="shared" si="3"/>
        <v>159.392</v>
      </c>
      <c r="FS18" s="22"/>
      <c r="FT18" s="22"/>
      <c r="FU18" s="22"/>
      <c r="FV18" s="20" t="s">
        <v>51</v>
      </c>
      <c r="FW18" s="21">
        <f>IF(AND(C36="Vr",C37="N"),Info!Q5,0)</f>
        <v>0</v>
      </c>
      <c r="FX18" s="21">
        <f>IF(AND(D36="Vr",D37="N"),Info!R5,0)</f>
        <v>0</v>
      </c>
      <c r="FY18" s="21">
        <f>IF(AND(E36="Vr",E37="N"),Info!S5,0)</f>
        <v>0</v>
      </c>
      <c r="FZ18" s="21">
        <f>IF(AND(F36="Vr",F37="N"),Info!T5,0)</f>
        <v>159.392</v>
      </c>
      <c r="GA18" s="21">
        <f>IF(AND(G36="Vr",G37="N"),Info!U5,0)</f>
        <v>0</v>
      </c>
      <c r="GB18" s="21">
        <f>IF(AND(H36="Vr",H37="N"),Info!V5,0)</f>
        <v>0</v>
      </c>
      <c r="GC18" s="21">
        <f>IF(AND(I36="Vr",I37="N"),Info!W5,0)</f>
        <v>0</v>
      </c>
      <c r="GD18" s="21">
        <f>IF(AND(J36="Vr",J37="N"),Info!X5,0)</f>
        <v>0</v>
      </c>
      <c r="GE18" s="21">
        <f>IF(AND(K36="Vr",K37="N"),Info!Y5,0)</f>
        <v>0</v>
      </c>
      <c r="GF18" s="21">
        <f>IF(AND(L36="Vr",L37="N"),Info!Z5,0)</f>
        <v>0</v>
      </c>
      <c r="GG18" s="21">
        <f>IF(AND(M36="Vr",M37="N"),Info!AA5,0)</f>
        <v>0</v>
      </c>
      <c r="GH18" s="21">
        <f>IF(AND(N36="Vr",N37="N"),Info!AB5,0)</f>
        <v>0</v>
      </c>
      <c r="GI18" s="21">
        <f>IF(AND(O36="Vr",O37="N"),Info!AC5,0)</f>
        <v>0</v>
      </c>
      <c r="GJ18" s="21">
        <f>IF(AND(P36="Vr",P37="N"),Info!AD5,0)</f>
        <v>0</v>
      </c>
      <c r="GK18" s="21">
        <f>IF(AND(Q36="Vr",Q37="N"),Info!AE5,0)</f>
        <v>0</v>
      </c>
      <c r="GL18" s="21">
        <f>IF(AND(R36="Vr",R37="N"),Info!AF5,0)</f>
        <v>0</v>
      </c>
      <c r="GM18" s="21">
        <f>IF(AND(S36="Vr",S37="N"),Info!AG5,0)</f>
        <v>0</v>
      </c>
      <c r="GN18" s="21">
        <f>IF(AND(T36="Vr",T37="N"),Info!AH5,0)</f>
        <v>0</v>
      </c>
      <c r="GO18" s="21">
        <f>IF(AND(U36="Vr",U37="N"),Info!AI5,0)</f>
        <v>0</v>
      </c>
      <c r="GP18" s="21">
        <f>IF(AND(V36="Vr",V37="N"),Info!AJ5,0)</f>
        <v>0</v>
      </c>
      <c r="GQ18" s="21">
        <f>IF(AND(W36="Vr",W37="N"),Info!AK5,0)</f>
        <v>0</v>
      </c>
      <c r="GR18" s="21">
        <f>IF(AND(X36="Vr",X37="N"),Info!AL5,0)</f>
        <v>0</v>
      </c>
      <c r="GS18" s="21">
        <f>IF(AND(Y36="Vr",Y37="N"),Info!AM5,0)</f>
        <v>0</v>
      </c>
      <c r="GT18" s="21">
        <f>IF(AND(Z36="Vr",Z37="N"),Info!AN5,0)</f>
        <v>0</v>
      </c>
      <c r="GU18" s="21">
        <f>IF(AND(AA36="Vr",AA37="N"),Info!AO5,0)</f>
        <v>159.392</v>
      </c>
      <c r="GV18" s="21">
        <f>IF(AND(AB36="Vr",AB37="N"),Info!AP5,0)</f>
        <v>0</v>
      </c>
      <c r="GW18" s="21">
        <f>IF(AND(AC36="Vr",AC37="N"),Info!AQ5,0)</f>
        <v>0</v>
      </c>
      <c r="GX18" s="21">
        <f>IF(AND(AD36="Vr",AD37="N"),Info!AR5,0)</f>
        <v>0</v>
      </c>
      <c r="GY18" s="21">
        <f>IF(AND(AE36="Vr",AE37="N"),Info!AS5,0)</f>
        <v>0</v>
      </c>
      <c r="GZ18" s="21">
        <f>IF(AND(AF36="Vr",AF37="N"),Info!AT5,0)</f>
        <v>0</v>
      </c>
      <c r="HA18" s="21">
        <f>IF(AND(AG36="Vr",AG37="N"),Info!AU5,0)</f>
        <v>0</v>
      </c>
      <c r="HB18" s="21">
        <f t="shared" si="4"/>
        <v>318.78399999999999</v>
      </c>
      <c r="HC18" s="22"/>
      <c r="HD18" s="22"/>
      <c r="HE18" s="22"/>
      <c r="HF18" s="20" t="s">
        <v>51</v>
      </c>
      <c r="HG18" s="21">
        <f>IF(AND(C44="Vr",C45="N"),Info!Q5,0)</f>
        <v>0</v>
      </c>
      <c r="HH18" s="21">
        <f>IF(AND(D44="Vr",D45="N"),Info!R5,0)</f>
        <v>0</v>
      </c>
      <c r="HI18" s="21">
        <f>IF(AND(E44="Vr",E45="N"),Info!S5,0)</f>
        <v>0</v>
      </c>
      <c r="HJ18" s="21">
        <f>IF(AND(F44="Vr",F45="N"),Info!T5,0)</f>
        <v>0</v>
      </c>
      <c r="HK18" s="21">
        <f>IF(AND(G44="Vr",G45="N"),Info!U5,0)</f>
        <v>0</v>
      </c>
      <c r="HL18" s="21">
        <f>IF(AND(H44="Vr",H45="N"),Info!V5,0)</f>
        <v>0</v>
      </c>
      <c r="HM18" s="21">
        <f>IF(AND(I44="Vr",I45="N"),Info!W5,0)</f>
        <v>0</v>
      </c>
      <c r="HN18" s="21">
        <f>IF(AND(J44="Vr",J45="N"),Info!X5,0)</f>
        <v>0</v>
      </c>
      <c r="HO18" s="21">
        <f>IF(AND(K44="Vr",K45="N"),Info!Y5,0)</f>
        <v>0</v>
      </c>
      <c r="HP18" s="21">
        <f>IF(AND(L44="Vr",L45="N"),Info!Z5,0)</f>
        <v>0</v>
      </c>
      <c r="HQ18" s="21">
        <f>IF(AND(M44="Vr",M45="N"),Info!AA5,0)</f>
        <v>0</v>
      </c>
      <c r="HR18" s="21">
        <f>IF(AND(N44="Vr",N45="N"),Info!AB5,0)</f>
        <v>0</v>
      </c>
      <c r="HS18" s="21">
        <f>IF(AND(O44="Vr",O45="N"),Info!AC5,0)</f>
        <v>159.392</v>
      </c>
      <c r="HT18" s="21">
        <f>IF(AND(P44="Vr",P45="N"),Info!AD5,0)</f>
        <v>0</v>
      </c>
      <c r="HU18" s="21">
        <f>IF(AND(Q44="Vr",Q45="N"),Info!AE5,0)</f>
        <v>0</v>
      </c>
      <c r="HV18" s="21">
        <f>IF(AND(R44="Vr",R45="N"),Info!AF5,0)</f>
        <v>0</v>
      </c>
      <c r="HW18" s="21">
        <f>IF(AND(S44="Vr",S45="N"),Info!AG5,0)</f>
        <v>0</v>
      </c>
      <c r="HX18" s="21">
        <f>IF(AND(T44="Vr",T45="N"),Info!AH5,0)</f>
        <v>0</v>
      </c>
      <c r="HY18" s="21">
        <f>IF(AND(U44="Vr",U45="N"),Info!AI5,0)</f>
        <v>0</v>
      </c>
      <c r="HZ18" s="21">
        <f>IF(AND(V44="Vr",V45="N"),Info!AJ5,0)</f>
        <v>0</v>
      </c>
      <c r="IA18" s="21">
        <f>IF(AND(W44="Vr",W45="N"),Info!AK5,0)</f>
        <v>0</v>
      </c>
      <c r="IB18" s="21">
        <f>IF(AND(X44="Vr",X45="N"),Info!AL5,0)</f>
        <v>0</v>
      </c>
      <c r="IC18" s="21">
        <f>IF(AND(Y44="Vr",Y45="N"),Info!AM5,0)</f>
        <v>0</v>
      </c>
      <c r="ID18" s="21">
        <f>IF(AND(Z44="Vr",Z45="N"),Info!AN5,0)</f>
        <v>0</v>
      </c>
      <c r="IE18" s="21">
        <f>IF(AND(AA44="Vr",AA45="N"),Info!AO5,0)</f>
        <v>0</v>
      </c>
      <c r="IF18" s="21">
        <f>IF(AND(AB44="Vr",AB45="N"),Info!AP5,0)</f>
        <v>0</v>
      </c>
      <c r="IG18" s="21">
        <f>IF(AND(AC44="Vr",AC45="N"),Info!AQ5,0)</f>
        <v>0</v>
      </c>
      <c r="IH18" s="21">
        <f>IF(AND(AD44="Vr",AD45="N"),Info!AR5,0)</f>
        <v>0</v>
      </c>
      <c r="II18" s="21">
        <f>IF(AND(AE44="Vr",AE45="N"),Info!AS5,0)</f>
        <v>0</v>
      </c>
      <c r="IJ18" s="21">
        <f>IF(AND(AF44="Vr",AF45="N"),Info!AT5,0)</f>
        <v>0</v>
      </c>
      <c r="IK18" s="21">
        <f>IF(AND(AG44="Vr",AG45="N"),Info!AU5,0)</f>
        <v>0</v>
      </c>
      <c r="IL18" s="21">
        <f t="shared" si="5"/>
        <v>159.392</v>
      </c>
      <c r="IM18" s="22"/>
      <c r="IN18" s="22"/>
      <c r="IO18" s="22"/>
      <c r="IP18" s="22"/>
      <c r="IQ18" s="22"/>
      <c r="IR18" s="22"/>
      <c r="IS18" s="22"/>
      <c r="IT18" s="17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</row>
    <row r="19" spans="2:318">
      <c r="B19" s="15" t="s">
        <v>12</v>
      </c>
      <c r="C19" s="15">
        <v>1</v>
      </c>
      <c r="D19" s="15">
        <v>2</v>
      </c>
      <c r="E19" s="15">
        <v>3</v>
      </c>
      <c r="F19" s="15">
        <v>4</v>
      </c>
      <c r="G19" s="15">
        <v>5</v>
      </c>
      <c r="H19" s="15">
        <v>6</v>
      </c>
      <c r="I19" s="15">
        <v>7</v>
      </c>
      <c r="J19" s="15">
        <v>8</v>
      </c>
      <c r="K19" s="15">
        <v>9</v>
      </c>
      <c r="L19" s="15">
        <v>10</v>
      </c>
      <c r="M19" s="15">
        <v>11</v>
      </c>
      <c r="N19" s="15">
        <v>12</v>
      </c>
      <c r="O19" s="15">
        <v>13</v>
      </c>
      <c r="P19" s="15">
        <v>14</v>
      </c>
      <c r="Q19" s="15">
        <v>15</v>
      </c>
      <c r="R19" s="15">
        <v>16</v>
      </c>
      <c r="S19" s="15">
        <v>17</v>
      </c>
      <c r="T19" s="15">
        <v>18</v>
      </c>
      <c r="U19" s="15">
        <v>19</v>
      </c>
      <c r="V19" s="15">
        <v>20</v>
      </c>
      <c r="W19" s="15">
        <v>21</v>
      </c>
      <c r="X19" s="15">
        <v>22</v>
      </c>
      <c r="Y19" s="15">
        <v>23</v>
      </c>
      <c r="Z19" s="15">
        <v>24</v>
      </c>
      <c r="AA19" s="15">
        <v>25</v>
      </c>
      <c r="AB19" s="15">
        <v>26</v>
      </c>
      <c r="AC19" s="15">
        <v>27</v>
      </c>
      <c r="AD19" s="15">
        <v>28</v>
      </c>
      <c r="AE19" s="15">
        <v>29</v>
      </c>
      <c r="AF19" s="15">
        <v>30</v>
      </c>
      <c r="AG19" s="16">
        <v>31</v>
      </c>
      <c r="AH19" s="24" t="s">
        <v>52</v>
      </c>
      <c r="AI19" s="21">
        <f>IF(AND(C4="Za",C5="V"),Info!Q6,0)</f>
        <v>0</v>
      </c>
      <c r="AJ19" s="21">
        <f>IF(AND(D4="Za",D5="V"),Info!R6,0)</f>
        <v>0</v>
      </c>
      <c r="AK19" s="21">
        <f>IF(AND(E4="Za",E5="V"),Info!S6,0)</f>
        <v>0</v>
      </c>
      <c r="AL19" s="21">
        <f>IF(AND(F4="Za",F5="V"),Info!T6,0)</f>
        <v>146.5</v>
      </c>
      <c r="AM19" s="21">
        <f>IF(AND(G4="Za",G5="V"),Info!U6,0)</f>
        <v>0</v>
      </c>
      <c r="AN19" s="21">
        <f>IF(AND(H4="Za",H5="V"),Info!V6,0)</f>
        <v>0</v>
      </c>
      <c r="AO19" s="21">
        <f>IF(AND(I4="Za",I5="V"),Info!W6,0)</f>
        <v>0</v>
      </c>
      <c r="AP19" s="21">
        <f>IF(AND(J4="Za",J5="V"),Info!X6,0)</f>
        <v>0</v>
      </c>
      <c r="AQ19" s="21">
        <f>IF(AND(K4="Za",K5="V"),Info!Y6,0)</f>
        <v>0</v>
      </c>
      <c r="AR19" s="21">
        <f>IF(AND(L4="Za",L5="V"),Info!Z6,0)</f>
        <v>0</v>
      </c>
      <c r="AS19" s="21">
        <f>IF(AND(M4="Za",M5="V"),Info!AA6,0)</f>
        <v>0</v>
      </c>
      <c r="AT19" s="21">
        <f>IF(AND(N4="Za",N5="V"),Info!AB6,0)</f>
        <v>0</v>
      </c>
      <c r="AU19" s="21">
        <f>IF(AND(O4="Za",O5="V"),Info!AC6,0)</f>
        <v>0</v>
      </c>
      <c r="AV19" s="21">
        <f>IF(AND(P4="Za",P5="V"),Info!AD6,0)</f>
        <v>0</v>
      </c>
      <c r="AW19" s="21">
        <f>IF(AND(Q4="Za",Q5="V"),Info!AE6,0)</f>
        <v>0</v>
      </c>
      <c r="AX19" s="21">
        <f>IF(AND(R4="Za",R5="V"),Info!AF6,0)</f>
        <v>0</v>
      </c>
      <c r="AY19" s="21">
        <f>IF(AND(S4="Za",S5="V"),Info!AG6,0)</f>
        <v>0</v>
      </c>
      <c r="AZ19" s="21">
        <f>IF(AND(T4="Za",T5="V"),Info!AH6,0)</f>
        <v>0</v>
      </c>
      <c r="BA19" s="21">
        <f>IF(AND(U4="Za",U5="V"),Info!AI6,0)</f>
        <v>0</v>
      </c>
      <c r="BB19" s="21">
        <f>IF(AND(V4="Za",V5="V"),Info!AJ6,0)</f>
        <v>0</v>
      </c>
      <c r="BC19" s="21">
        <f>IF(AND(W4="Za",W5="V"),Info!AK6,0)</f>
        <v>0</v>
      </c>
      <c r="BD19" s="21">
        <f>IF(AND(X4="Za",X5="V"),Info!AL6,0)</f>
        <v>0</v>
      </c>
      <c r="BE19" s="21">
        <f>IF(AND(Y4="Za",Y5="V"),Info!AM6,0)</f>
        <v>0</v>
      </c>
      <c r="BF19" s="21">
        <f>IF(AND(Z4="Za",Z5="V"),Info!AN6,0)</f>
        <v>0</v>
      </c>
      <c r="BG19" s="21">
        <f>IF(AND(AA4="Za",AA5="V"),Info!AO6,0)</f>
        <v>146.5</v>
      </c>
      <c r="BH19" s="21">
        <f>IF(AND(AB4="Za",AB5="V"),Info!AP6,0)</f>
        <v>0</v>
      </c>
      <c r="BI19" s="21">
        <f>IF(AND(AC4="Za",AC5="V"),Info!AQ6,0)</f>
        <v>0</v>
      </c>
      <c r="BJ19" s="21">
        <f>IF(AND(AD4="Za",AD5="V"),Info!AR6,0)</f>
        <v>0</v>
      </c>
      <c r="BK19" s="21">
        <f>IF(AND(AE4="Za",AE5="V"),Info!AS6,0)</f>
        <v>0</v>
      </c>
      <c r="BL19" s="21">
        <f>IF(AND(AF4="Za",AF5="V"),Info!AT6,0)</f>
        <v>0</v>
      </c>
      <c r="BM19" s="21">
        <f>IF(AND(AG4="Za",AG5="V"),Info!AU6,0)</f>
        <v>0</v>
      </c>
      <c r="BN19" s="21">
        <f t="shared" si="0"/>
        <v>293</v>
      </c>
      <c r="BO19" s="22"/>
      <c r="BP19" s="22"/>
      <c r="BQ19" s="22"/>
      <c r="BR19" s="24" t="s">
        <v>52</v>
      </c>
      <c r="BS19" s="21">
        <f>IF(AND(C12="Za",C13="V"),Info!Q6,0)</f>
        <v>0</v>
      </c>
      <c r="BT19" s="21">
        <f>IF(AND(D12="Za",D13="V"),Info!R6,0)</f>
        <v>0</v>
      </c>
      <c r="BU19" s="21">
        <f>IF(AND(E12="Za",E13="V"),Info!S6,0)</f>
        <v>0</v>
      </c>
      <c r="BV19" s="21">
        <f>IF(AND(F12="Za",F13="V"),Info!T6,0)</f>
        <v>0</v>
      </c>
      <c r="BW19" s="21">
        <f>IF(AND(G12="Za",G13="V"),Info!U6,0)</f>
        <v>0</v>
      </c>
      <c r="BX19" s="21">
        <f>IF(AND(H12="Za",H13="V"),Info!V6,0)</f>
        <v>0</v>
      </c>
      <c r="BY19" s="21">
        <f>IF(AND(I12="Za",I13="V"),Info!W6,0)</f>
        <v>0</v>
      </c>
      <c r="BZ19" s="21">
        <f>IF(AND(J12="Za",J13="V"),Info!X6,0)</f>
        <v>0</v>
      </c>
      <c r="CA19" s="21">
        <f>IF(AND(K12="Za",K13="V"),Info!Y6,0)</f>
        <v>0</v>
      </c>
      <c r="CB19" s="21">
        <f>IF(AND(L12="Za",L13="V"),Info!Z6,0)</f>
        <v>0</v>
      </c>
      <c r="CC19" s="21">
        <f>IF(AND(M12="Za",M13="V"),Info!AA6,0)</f>
        <v>0</v>
      </c>
      <c r="CD19" s="21">
        <f>IF(AND(N12="Za",N13="V"),Info!AB6,0)</f>
        <v>0</v>
      </c>
      <c r="CE19" s="21">
        <f>IF(AND(O12="Za",O13="V"),Info!AC6,0)</f>
        <v>0</v>
      </c>
      <c r="CF19" s="21">
        <f>IF(AND(P12="Za",P13="V"),Info!AD6,0)</f>
        <v>146.5</v>
      </c>
      <c r="CG19" s="21">
        <f>IF(AND(Q12="Za",Q13="V"),Info!AE6,0)</f>
        <v>0</v>
      </c>
      <c r="CH19" s="21">
        <f>IF(AND(R12="Za",R13="V"),Info!AF6,0)</f>
        <v>0</v>
      </c>
      <c r="CI19" s="21">
        <f>IF(AND(S12="Za",S13="V"),Info!AG6,0)</f>
        <v>0</v>
      </c>
      <c r="CJ19" s="21">
        <f>IF(AND(T12="Za",T13="V"),Info!AH6,0)</f>
        <v>0</v>
      </c>
      <c r="CK19" s="21">
        <f>IF(AND(U12="Za",U13="V"),Info!AI6,0)</f>
        <v>0</v>
      </c>
      <c r="CL19" s="21">
        <f>IF(AND(V12="Za",V13="V"),Info!AJ6,0)</f>
        <v>0</v>
      </c>
      <c r="CM19" s="21">
        <f>IF(AND(W12="Za",W13="V"),Info!AK6,0)</f>
        <v>0</v>
      </c>
      <c r="CN19" s="21">
        <f>IF(AND(X12="Za",X13="V"),Info!AL6,0)</f>
        <v>0</v>
      </c>
      <c r="CO19" s="21">
        <f>IF(AND(Y12="Za",Y13="V"),Info!AM6,0)</f>
        <v>0</v>
      </c>
      <c r="CP19" s="21">
        <f>IF(AND(Z12="Za",Z13="V"),Info!AN6,0)</f>
        <v>0</v>
      </c>
      <c r="CQ19" s="21">
        <f>IF(AND(AA12="Za",AA13="V"),Info!AO6,0)</f>
        <v>0</v>
      </c>
      <c r="CR19" s="21">
        <f>IF(AND(AB12="Za",AB13="V"),Info!AP6,0)</f>
        <v>0</v>
      </c>
      <c r="CS19" s="21">
        <f>IF(AND(AC12="Za",AC13="V"),Info!AQ6,0)</f>
        <v>0</v>
      </c>
      <c r="CT19" s="21">
        <f>IF(AND(AD12="Za",AD13="V"),Info!AR6,0)</f>
        <v>0</v>
      </c>
      <c r="CU19" s="21">
        <f>IF(AND(AE12="Za",AE13="V"),Info!AS6,0)</f>
        <v>0</v>
      </c>
      <c r="CV19" s="21">
        <f>IF(AND(AF12="Za",AF13="V"),Info!AT6,0)</f>
        <v>0</v>
      </c>
      <c r="CW19" s="21">
        <f>IF(AND(AG12="Za",AG13="V"),Info!AU6,0)</f>
        <v>0</v>
      </c>
      <c r="CX19" s="21">
        <f t="shared" si="1"/>
        <v>146.5</v>
      </c>
      <c r="CY19" s="22"/>
      <c r="CZ19" s="22"/>
      <c r="DA19" s="22"/>
      <c r="DB19" s="24" t="s">
        <v>52</v>
      </c>
      <c r="DC19" s="21">
        <f>IF(AND(C20="Za",C21="V"),Info!Q6,0)</f>
        <v>0</v>
      </c>
      <c r="DD19" s="21">
        <f>IF(AND(D20="Za",D21="V"),Info!R6,0)</f>
        <v>0</v>
      </c>
      <c r="DE19" s="21">
        <f>IF(AND(E20="Za",E21="V"),Info!S6,0)</f>
        <v>0</v>
      </c>
      <c r="DF19" s="21">
        <f>IF(AND(F20="Za",F21="V"),Info!T6,0)</f>
        <v>0</v>
      </c>
      <c r="DG19" s="21">
        <f>IF(AND(G20="Za",G21="V"),Info!U6,0)</f>
        <v>0</v>
      </c>
      <c r="DH19" s="21">
        <f>IF(AND(H20="Za",H21="V"),Info!V6,0)</f>
        <v>0</v>
      </c>
      <c r="DI19" s="21">
        <f>IF(AND(I20="Za",I21="V"),Info!W6,0)</f>
        <v>0</v>
      </c>
      <c r="DJ19" s="21">
        <f>IF(AND(J20="Za",J21="V"),Info!X6,0)</f>
        <v>0</v>
      </c>
      <c r="DK19" s="21">
        <f>IF(AND(K20="Za",K21="V"),Info!Y6,0)</f>
        <v>0</v>
      </c>
      <c r="DL19" s="21">
        <f>IF(AND(L20="Za",L21="V"),Info!Z6,0)</f>
        <v>0</v>
      </c>
      <c r="DM19" s="21">
        <f>IF(AND(M20="Za",M21="V"),Info!AA6,0)</f>
        <v>0</v>
      </c>
      <c r="DN19" s="21">
        <f>IF(AND(N20="Za",N21="V"),Info!AB6,0)</f>
        <v>0</v>
      </c>
      <c r="DO19" s="21">
        <f>IF(AND(O20="Za",O21="V"),Info!AC6,0)</f>
        <v>0</v>
      </c>
      <c r="DP19" s="21">
        <f>IF(AND(P20="Za",P21="V"),Info!AD6,0)</f>
        <v>0</v>
      </c>
      <c r="DQ19" s="21">
        <f>IF(AND(Q20="Za",Q21="V"),Info!AE6,0)</f>
        <v>0</v>
      </c>
      <c r="DR19" s="21">
        <f>IF(AND(R20="Za",R21="V"),Info!AF6,0)</f>
        <v>0</v>
      </c>
      <c r="DS19" s="21">
        <f>IF(AND(S20="Za",S21="V"),Info!AG6,0)</f>
        <v>0</v>
      </c>
      <c r="DT19" s="21">
        <f>IF(AND(T20="Za",T21="V"),Info!AH6,0)</f>
        <v>0</v>
      </c>
      <c r="DU19" s="21">
        <f>IF(AND(U20="Za",U21="V"),Info!AI6,0)</f>
        <v>0</v>
      </c>
      <c r="DV19" s="21">
        <f>IF(AND(V20="Za",V21="V"),Info!AJ6,0)</f>
        <v>0</v>
      </c>
      <c r="DW19" s="21">
        <f>IF(AND(W20="Za",W21="V"),Info!AK6,0)</f>
        <v>0</v>
      </c>
      <c r="DX19" s="21">
        <f>IF(AND(X20="Za",X21="V"),Info!AL6,0)</f>
        <v>0</v>
      </c>
      <c r="DY19" s="21">
        <f>IF(AND(Y20="Za",Y21="V"),Info!AM6,0)</f>
        <v>146.5</v>
      </c>
      <c r="DZ19" s="21">
        <f>IF(AND(Z20="Za",Z21="V"),Info!AN6,0)</f>
        <v>0</v>
      </c>
      <c r="EA19" s="21">
        <f>IF(AND(AA20="Za",AA21="V"),Info!AO6,0)</f>
        <v>0</v>
      </c>
      <c r="EB19" s="21">
        <f>IF(AND(AB20="Za",AB21="V"),Info!AP6,0)</f>
        <v>0</v>
      </c>
      <c r="EC19" s="21">
        <f>IF(AND(AC20="Za",AC21="V"),Info!AQ6,0)</f>
        <v>0</v>
      </c>
      <c r="ED19" s="21">
        <f>IF(AND(AD20="Za",AD21="V"),Info!AR6,0)</f>
        <v>0</v>
      </c>
      <c r="EE19" s="21">
        <f>IF(AND(AE20="Za",AE21="V"),Info!AS6,0)</f>
        <v>0</v>
      </c>
      <c r="EF19" s="21">
        <f>IF(AND(AF20="Za",AF21="V"),Info!AT6,0)</f>
        <v>0</v>
      </c>
      <c r="EG19" s="21">
        <f>IF(AND(AG20="Za",AG21="V"),Info!AU6,0)</f>
        <v>0</v>
      </c>
      <c r="EH19" s="21">
        <f t="shared" si="2"/>
        <v>146.5</v>
      </c>
      <c r="EI19" s="22"/>
      <c r="EJ19" s="22"/>
      <c r="EK19" s="22"/>
      <c r="EL19" s="24" t="s">
        <v>52</v>
      </c>
      <c r="EM19" s="21">
        <f>IF(AND(C28="Za",C29="V"),Info!Q6,0)</f>
        <v>0</v>
      </c>
      <c r="EN19" s="21">
        <f>IF(AND(D28="Za",D29="V"),Info!R6,0)</f>
        <v>0</v>
      </c>
      <c r="EO19" s="21">
        <f>IF(AND(E28="Za",E29="V"),Info!S6,0)</f>
        <v>0</v>
      </c>
      <c r="EP19" s="21">
        <f>IF(AND(F28="Za",F29="V"),Info!T6,0)</f>
        <v>0</v>
      </c>
      <c r="EQ19" s="21">
        <f>IF(AND(G28="Za",G29="V"),Info!U6,0)</f>
        <v>0</v>
      </c>
      <c r="ER19" s="21">
        <f>IF(AND(H28="Za",H29="V"),Info!V6,0)</f>
        <v>0</v>
      </c>
      <c r="ES19" s="21">
        <f>IF(AND(I28="Za",I29="V"),Info!W6,0)</f>
        <v>0</v>
      </c>
      <c r="ET19" s="21">
        <f>IF(AND(J28="Za",J29="V"),Info!X6,0)</f>
        <v>0</v>
      </c>
      <c r="EU19" s="21">
        <f>IF(AND(K28="Za",K29="V"),Info!Y6,0)</f>
        <v>0</v>
      </c>
      <c r="EV19" s="21">
        <f>IF(AND(L28="Za",L29="V"),Info!Z6,0)</f>
        <v>0</v>
      </c>
      <c r="EW19" s="21">
        <f>IF(AND(M28="Za",M29="V"),Info!AA6,0)</f>
        <v>0</v>
      </c>
      <c r="EX19" s="21">
        <f>IF(AND(N28="Za",N29="V"),Info!AB6,0)</f>
        <v>0</v>
      </c>
      <c r="EY19" s="21">
        <f>IF(AND(O28="Za",O29="V"),Info!AC6,0)</f>
        <v>0</v>
      </c>
      <c r="EZ19" s="21">
        <f>IF(AND(P28="Za",P29="V"),Info!AD6,0)</f>
        <v>0</v>
      </c>
      <c r="FA19" s="21">
        <f>IF(AND(Q28="Za",Q29="V"),Info!AE6,0)</f>
        <v>0</v>
      </c>
      <c r="FB19" s="21">
        <f>IF(AND(R28="Za",R29="V"),Info!AF6,0)</f>
        <v>0</v>
      </c>
      <c r="FC19" s="21">
        <f>IF(AND(S28="Za",S29="V"),Info!AG6,0)</f>
        <v>0</v>
      </c>
      <c r="FD19" s="21">
        <f>IF(AND(T28="Za",T29="V"),Info!AH6,0)</f>
        <v>0</v>
      </c>
      <c r="FE19" s="21">
        <f>IF(AND(U28="Za",U29="V"),Info!AI6,0)</f>
        <v>0</v>
      </c>
      <c r="FF19" s="21">
        <f>IF(AND(V28="Za",V29="V"),Info!AJ6,0)</f>
        <v>0</v>
      </c>
      <c r="FG19" s="21">
        <f>IF(AND(W28="Za",W29="V"),Info!AK6,0)</f>
        <v>0</v>
      </c>
      <c r="FH19" s="21">
        <f>IF(AND(X28="Za",X29="V"),Info!AL6,0)</f>
        <v>0</v>
      </c>
      <c r="FI19" s="21">
        <f>IF(AND(Y28="Za",Y29="V"),Info!AM6,0)</f>
        <v>0</v>
      </c>
      <c r="FJ19" s="21">
        <f>IF(AND(Z28="Za",Z29="V"),Info!AN6,0)</f>
        <v>0</v>
      </c>
      <c r="FK19" s="21">
        <f>IF(AND(AA28="Za",AA29="V"),Info!AO6,0)</f>
        <v>0</v>
      </c>
      <c r="FL19" s="21">
        <f>IF(AND(AB28="Za",AB29="V"),Info!AP6,0)</f>
        <v>0</v>
      </c>
      <c r="FM19" s="21">
        <f>IF(AND(AC28="Za",AC29="V"),Info!AQ6,0)</f>
        <v>0</v>
      </c>
      <c r="FN19" s="21">
        <f>IF(AND(AD28="Za",AD29="V"),Info!AR6,0)</f>
        <v>0</v>
      </c>
      <c r="FO19" s="21">
        <f>IF(AND(AE28="Za",AE29="V"),Info!AS6,0)</f>
        <v>0</v>
      </c>
      <c r="FP19" s="21">
        <f>IF(AND(AF28="Za",AF29="V"),Info!AT6,0)</f>
        <v>0</v>
      </c>
      <c r="FQ19" s="21">
        <f>IF(AND(AG28="Za",AG29="V"),Info!AU6,0)</f>
        <v>0</v>
      </c>
      <c r="FR19" s="21">
        <f t="shared" si="3"/>
        <v>0</v>
      </c>
      <c r="FS19" s="22"/>
      <c r="FT19" s="22"/>
      <c r="FU19" s="22"/>
      <c r="FV19" s="24" t="s">
        <v>52</v>
      </c>
      <c r="FW19" s="21">
        <f>IF(AND(C36="Za",C37="V"),Info!Q6,0)</f>
        <v>0</v>
      </c>
      <c r="FX19" s="21">
        <f>IF(AND(D36="Za",D37="V"),Info!R6,0)</f>
        <v>0</v>
      </c>
      <c r="FY19" s="21">
        <f>IF(AND(E36="Za",E37="V"),Info!S6,0)</f>
        <v>0</v>
      </c>
      <c r="FZ19" s="21">
        <f>IF(AND(F36="Za",F37="V"),Info!T6,0)</f>
        <v>0</v>
      </c>
      <c r="GA19" s="21">
        <f>IF(AND(G36="Za",G37="V"),Info!U6,0)</f>
        <v>0</v>
      </c>
      <c r="GB19" s="21">
        <f>IF(AND(H36="Za",H37="V"),Info!V6,0)</f>
        <v>0</v>
      </c>
      <c r="GC19" s="21">
        <f>IF(AND(I36="Za",I37="V"),Info!W6,0)</f>
        <v>0</v>
      </c>
      <c r="GD19" s="21">
        <f>IF(AND(J36="Za",J37="V"),Info!X6,0)</f>
        <v>0</v>
      </c>
      <c r="GE19" s="21">
        <f>IF(AND(K36="Za",K37="V"),Info!Y6,0)</f>
        <v>0</v>
      </c>
      <c r="GF19" s="21">
        <f>IF(AND(L36="Za",L37="V"),Info!Z6,0)</f>
        <v>0</v>
      </c>
      <c r="GG19" s="21">
        <f>IF(AND(M36="Za",M37="V"),Info!AA6,0)</f>
        <v>0</v>
      </c>
      <c r="GH19" s="21">
        <f>IF(AND(N36="Za",N37="V"),Info!AB6,0)</f>
        <v>0</v>
      </c>
      <c r="GI19" s="21">
        <f>IF(AND(O36="Za",O37="V"),Info!AC6,0)</f>
        <v>0</v>
      </c>
      <c r="GJ19" s="21">
        <f>IF(AND(P36="Za",P37="V"),Info!AD6,0)</f>
        <v>0</v>
      </c>
      <c r="GK19" s="21">
        <f>IF(AND(Q36="Za",Q37="V"),Info!AE6,0)</f>
        <v>0</v>
      </c>
      <c r="GL19" s="21">
        <f>IF(AND(R36="Za",R37="V"),Info!AF6,0)</f>
        <v>0</v>
      </c>
      <c r="GM19" s="21">
        <f>IF(AND(S36="Za",S37="V"),Info!AG6,0)</f>
        <v>0</v>
      </c>
      <c r="GN19" s="21">
        <f>IF(AND(T36="Za",T37="V"),Info!AH6,0)</f>
        <v>0</v>
      </c>
      <c r="GO19" s="21">
        <f>IF(AND(U36="Za",U37="V"),Info!AI6,0)</f>
        <v>0</v>
      </c>
      <c r="GP19" s="21">
        <f>IF(AND(V36="Za",V37="V"),Info!AJ6,0)</f>
        <v>0</v>
      </c>
      <c r="GQ19" s="21">
        <f>IF(AND(W36="Za",W37="V"),Info!AK6,0)</f>
        <v>0</v>
      </c>
      <c r="GR19" s="21">
        <f>IF(AND(X36="Za",X37="V"),Info!AL6,0)</f>
        <v>0</v>
      </c>
      <c r="GS19" s="21">
        <f>IF(AND(Y36="Za",Y37="V"),Info!AM6,0)</f>
        <v>0</v>
      </c>
      <c r="GT19" s="21">
        <f>IF(AND(Z36="Za",Z37="V"),Info!AN6,0)</f>
        <v>0</v>
      </c>
      <c r="GU19" s="21">
        <f>IF(AND(AA36="Za",AA37="V"),Info!AO6,0)</f>
        <v>0</v>
      </c>
      <c r="GV19" s="21">
        <f>IF(AND(AB36="Za",AB37="V"),Info!AP6,0)</f>
        <v>0</v>
      </c>
      <c r="GW19" s="21">
        <f>IF(AND(AC36="Za",AC37="V"),Info!AQ6,0)</f>
        <v>0</v>
      </c>
      <c r="GX19" s="21">
        <f>IF(AND(AD36="Za",AD37="V"),Info!AR6,0)</f>
        <v>0</v>
      </c>
      <c r="GY19" s="21">
        <f>IF(AND(AE36="Za",AE37="V"),Info!AS6,0)</f>
        <v>0</v>
      </c>
      <c r="GZ19" s="21">
        <f>IF(AND(AF36="Za",AF37="V"),Info!AT6,0)</f>
        <v>0</v>
      </c>
      <c r="HA19" s="21">
        <f>IF(AND(AG36="Za",AG37="V"),Info!AU6,0)</f>
        <v>0</v>
      </c>
      <c r="HB19" s="21">
        <f t="shared" si="4"/>
        <v>0</v>
      </c>
      <c r="HC19" s="22"/>
      <c r="HD19" s="22"/>
      <c r="HE19" s="22"/>
      <c r="HF19" s="24" t="s">
        <v>52</v>
      </c>
      <c r="HG19" s="21">
        <f>IF(AND(C44="Za",C45="V"),Info!Q6,0)</f>
        <v>0</v>
      </c>
      <c r="HH19" s="21">
        <f>IF(AND(D44="Za",D45="V"),Info!R6,0)</f>
        <v>0</v>
      </c>
      <c r="HI19" s="21">
        <f>IF(AND(E44="Za",E45="V"),Info!S6,0)</f>
        <v>0</v>
      </c>
      <c r="HJ19" s="21">
        <f>IF(AND(F44="Za",F45="V"),Info!T6,0)</f>
        <v>0</v>
      </c>
      <c r="HK19" s="21">
        <f>IF(AND(G44="Za",G45="V"),Info!U6,0)</f>
        <v>0</v>
      </c>
      <c r="HL19" s="21">
        <f>IF(AND(H44="Za",H45="V"),Info!V6,0)</f>
        <v>0</v>
      </c>
      <c r="HM19" s="21">
        <f>IF(AND(I44="Za",I45="V"),Info!W6,0)</f>
        <v>0</v>
      </c>
      <c r="HN19" s="21">
        <f>IF(AND(J44="Za",J45="V"),Info!X6,0)</f>
        <v>0</v>
      </c>
      <c r="HO19" s="21">
        <f>IF(AND(K44="Za",K45="V"),Info!Y6,0)</f>
        <v>0</v>
      </c>
      <c r="HP19" s="21">
        <f>IF(AND(L44="Za",L45="V"),Info!Z6,0)</f>
        <v>0</v>
      </c>
      <c r="HQ19" s="21">
        <f>IF(AND(M44="Za",M45="V"),Info!AA6,0)</f>
        <v>0</v>
      </c>
      <c r="HR19" s="21">
        <f>IF(AND(N44="Za",N45="V"),Info!AB6,0)</f>
        <v>0</v>
      </c>
      <c r="HS19" s="21">
        <f>IF(AND(O44="Za",O45="V"),Info!AC6,0)</f>
        <v>0</v>
      </c>
      <c r="HT19" s="21">
        <f>IF(AND(P44="Za",P45="V"),Info!AD6,0)</f>
        <v>0</v>
      </c>
      <c r="HU19" s="21">
        <f>IF(AND(Q44="Za",Q45="V"),Info!AE6,0)</f>
        <v>0</v>
      </c>
      <c r="HV19" s="21">
        <f>IF(AND(R44="Za",R45="V"),Info!AF6,0)</f>
        <v>0</v>
      </c>
      <c r="HW19" s="21">
        <f>IF(AND(S44="Za",S45="V"),Info!AG6,0)</f>
        <v>0</v>
      </c>
      <c r="HX19" s="21">
        <f>IF(AND(T44="Za",T45="V"),Info!AH6,0)</f>
        <v>0</v>
      </c>
      <c r="HY19" s="21">
        <f>IF(AND(U44="Za",U45="V"),Info!AI6,0)</f>
        <v>0</v>
      </c>
      <c r="HZ19" s="21">
        <f>IF(AND(V44="Za",V45="V"),Info!AJ6,0)</f>
        <v>0</v>
      </c>
      <c r="IA19" s="21">
        <f>IF(AND(W44="Za",W45="V"),Info!AK6,0)</f>
        <v>0</v>
      </c>
      <c r="IB19" s="21">
        <f>IF(AND(X44="Za",X45="V"),Info!AL6,0)</f>
        <v>0</v>
      </c>
      <c r="IC19" s="21">
        <f>IF(AND(Y44="Za",Y45="V"),Info!AM6,0)</f>
        <v>0</v>
      </c>
      <c r="ID19" s="21">
        <f>IF(AND(Z44="Za",Z45="V"),Info!AN6,0)</f>
        <v>0</v>
      </c>
      <c r="IE19" s="21">
        <f>IF(AND(AA44="Za",AA45="V"),Info!AO6,0)</f>
        <v>0</v>
      </c>
      <c r="IF19" s="21">
        <f>IF(AND(AB44="Za",AB45="V"),Info!AP6,0)</f>
        <v>0</v>
      </c>
      <c r="IG19" s="21">
        <f>IF(AND(AC44="Za",AC45="V"),Info!AQ6,0)</f>
        <v>0</v>
      </c>
      <c r="IH19" s="21">
        <f>IF(AND(AD44="Za",AD45="V"),Info!AR6,0)</f>
        <v>0</v>
      </c>
      <c r="II19" s="21">
        <f>IF(AND(AE44="Za",AE45="V"),Info!AS6,0)</f>
        <v>0</v>
      </c>
      <c r="IJ19" s="21">
        <f>IF(AND(AF44="Za",AF45="V"),Info!AT6,0)</f>
        <v>0</v>
      </c>
      <c r="IK19" s="21">
        <f>IF(AND(AG44="Za",AG45="V"),Info!AU6,0)</f>
        <v>0</v>
      </c>
      <c r="IL19" s="21">
        <f t="shared" si="5"/>
        <v>0</v>
      </c>
      <c r="IM19" s="22"/>
      <c r="IN19" s="22"/>
      <c r="IO19" s="22"/>
      <c r="IP19" s="22"/>
      <c r="IQ19" s="22"/>
      <c r="IR19" s="22"/>
      <c r="IS19" s="22"/>
      <c r="IT19" s="17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</row>
    <row r="20" spans="2:318">
      <c r="C20" s="18" t="s">
        <v>29</v>
      </c>
      <c r="D20" s="18" t="s">
        <v>30</v>
      </c>
      <c r="E20" s="18" t="s">
        <v>31</v>
      </c>
      <c r="F20" s="18" t="s">
        <v>32</v>
      </c>
      <c r="G20" s="18" t="s">
        <v>33</v>
      </c>
      <c r="H20" s="18" t="s">
        <v>27</v>
      </c>
      <c r="I20" s="18" t="s">
        <v>28</v>
      </c>
      <c r="J20" s="18" t="s">
        <v>29</v>
      </c>
      <c r="K20" s="18" t="s">
        <v>30</v>
      </c>
      <c r="L20" s="18" t="s">
        <v>31</v>
      </c>
      <c r="M20" s="18" t="s">
        <v>32</v>
      </c>
      <c r="N20" s="18" t="s">
        <v>33</v>
      </c>
      <c r="O20" s="18" t="s">
        <v>27</v>
      </c>
      <c r="P20" s="18" t="s">
        <v>28</v>
      </c>
      <c r="Q20" s="18" t="s">
        <v>29</v>
      </c>
      <c r="R20" s="18" t="s">
        <v>30</v>
      </c>
      <c r="S20" s="18" t="s">
        <v>31</v>
      </c>
      <c r="T20" s="18" t="s">
        <v>32</v>
      </c>
      <c r="U20" s="18" t="s">
        <v>33</v>
      </c>
      <c r="V20" s="18" t="s">
        <v>27</v>
      </c>
      <c r="W20" s="18" t="s">
        <v>28</v>
      </c>
      <c r="X20" s="18" t="s">
        <v>29</v>
      </c>
      <c r="Y20" s="18" t="s">
        <v>30</v>
      </c>
      <c r="Z20" s="18" t="s">
        <v>31</v>
      </c>
      <c r="AA20" s="18" t="s">
        <v>32</v>
      </c>
      <c r="AB20" s="18" t="s">
        <v>33</v>
      </c>
      <c r="AC20" s="18" t="s">
        <v>27</v>
      </c>
      <c r="AD20" s="18" t="s">
        <v>28</v>
      </c>
      <c r="AE20" s="18" t="s">
        <v>29</v>
      </c>
      <c r="AF20" s="18" t="s">
        <v>30</v>
      </c>
      <c r="AG20" s="19" t="s">
        <v>31</v>
      </c>
      <c r="AH20" s="20" t="s">
        <v>53</v>
      </c>
      <c r="AI20" s="21">
        <f>IF(AND(C4="Za",C5="L"),Info!Q7,0)</f>
        <v>0</v>
      </c>
      <c r="AJ20" s="21">
        <f>IF(AND(D4="Za",D5="L"),Info!R7,0)</f>
        <v>0</v>
      </c>
      <c r="AK20" s="21">
        <f>IF(AND(E4="Za",E5="L"),Info!S7,0)</f>
        <v>0</v>
      </c>
      <c r="AL20" s="21">
        <f>IF(AND(F4="Za",F5="L"),Info!T7,0)</f>
        <v>0</v>
      </c>
      <c r="AM20" s="21">
        <f>IF(AND(G4="Za",G5="L"),Info!U7,0)</f>
        <v>0</v>
      </c>
      <c r="AN20" s="21">
        <f>IF(AND(H4="Za",H5="L"),Info!V7,0)</f>
        <v>0</v>
      </c>
      <c r="AO20" s="21">
        <f>IF(AND(I4="Za",I5="L"),Info!W7,0)</f>
        <v>0</v>
      </c>
      <c r="AP20" s="21">
        <f>IF(AND(J4="Za",J5="L"),Info!X7,0)</f>
        <v>0</v>
      </c>
      <c r="AQ20" s="21">
        <f>IF(AND(K4="Za",K5="L"),Info!Y7,0)</f>
        <v>0</v>
      </c>
      <c r="AR20" s="21">
        <f>IF(AND(L4="Za",L5="L"),Info!Z7,0)</f>
        <v>0</v>
      </c>
      <c r="AS20" s="21">
        <f>IF(AND(M4="Za",M5="L"),Info!AA7,0)</f>
        <v>0</v>
      </c>
      <c r="AT20" s="21">
        <f>IF(AND(N4="Za",N5="L"),Info!AB7,0)</f>
        <v>0</v>
      </c>
      <c r="AU20" s="21">
        <f>IF(AND(O4="Za",O5="L"),Info!AC7,0)</f>
        <v>0</v>
      </c>
      <c r="AV20" s="21">
        <f>IF(AND(P4="Za",P5="L"),Info!AD7,0)</f>
        <v>0</v>
      </c>
      <c r="AW20" s="21">
        <f>IF(AND(Q4="Za",Q5="L"),Info!AE7,0)</f>
        <v>0</v>
      </c>
      <c r="AX20" s="21">
        <f>IF(AND(R4="Za",R5="L"),Info!AF7,0)</f>
        <v>0</v>
      </c>
      <c r="AY20" s="21">
        <f>IF(AND(S4="Za",S5="L"),Info!AG7,0)</f>
        <v>0</v>
      </c>
      <c r="AZ20" s="21">
        <f>IF(AND(T4="Za",T5="L"),Info!AH7,0)</f>
        <v>0</v>
      </c>
      <c r="BA20" s="21">
        <f>IF(AND(U4="Za",U5="L"),Info!AI7,0)</f>
        <v>0</v>
      </c>
      <c r="BB20" s="21">
        <f>IF(AND(V4="Za",V5="L"),Info!AJ7,0)</f>
        <v>0</v>
      </c>
      <c r="BC20" s="21">
        <f>IF(AND(W4="Za",W5="L"),Info!AK7,0)</f>
        <v>0</v>
      </c>
      <c r="BD20" s="21">
        <f>IF(AND(X4="Za",X5="L"),Info!AL7,0)</f>
        <v>0</v>
      </c>
      <c r="BE20" s="21">
        <f>IF(AND(Y4="Za",Y5="L"),Info!AM7,0)</f>
        <v>0</v>
      </c>
      <c r="BF20" s="21">
        <f>IF(AND(Z4="Za",Z5="L"),Info!AN7,0)</f>
        <v>0</v>
      </c>
      <c r="BG20" s="21">
        <f>IF(AND(AA4="Za",AA5="L"),Info!AO7,0)</f>
        <v>0</v>
      </c>
      <c r="BH20" s="21">
        <f>IF(AND(AB4="Za",AB5="L"),Info!AP7,0)</f>
        <v>0</v>
      </c>
      <c r="BI20" s="21">
        <f>IF(AND(AC4="Za",AC5="L"),Info!AQ7,0)</f>
        <v>0</v>
      </c>
      <c r="BJ20" s="21">
        <f>IF(AND(AD4="Za",AD5="L"),Info!AR7,0)</f>
        <v>0</v>
      </c>
      <c r="BK20" s="21">
        <f>IF(AND(AE4="Za",AE5="L"),Info!AS7,0)</f>
        <v>0</v>
      </c>
      <c r="BL20" s="21">
        <f>IF(AND(AF4="Za",AF5="L"),Info!AT7,0)</f>
        <v>0</v>
      </c>
      <c r="BM20" s="21">
        <f>IF(AND(AG4="Za",AG5="L"),Info!AU7,0)</f>
        <v>0</v>
      </c>
      <c r="BN20" s="21">
        <f t="shared" si="0"/>
        <v>0</v>
      </c>
      <c r="BO20" s="22"/>
      <c r="BP20" s="22"/>
      <c r="BQ20" s="22"/>
      <c r="BR20" s="20" t="s">
        <v>53</v>
      </c>
      <c r="BS20" s="21">
        <f>IF(AND(C12="Za",C13="L"),Info!Q7,0)</f>
        <v>0</v>
      </c>
      <c r="BT20" s="21">
        <f>IF(AND(D12="Za",D13="L"),Info!R7,0)</f>
        <v>0</v>
      </c>
      <c r="BU20" s="21">
        <f>IF(AND(E12="Za",E13="L"),Info!S7,0)</f>
        <v>0</v>
      </c>
      <c r="BV20" s="21">
        <f>IF(AND(F12="Za",F13="L"),Info!T7,0)</f>
        <v>0</v>
      </c>
      <c r="BW20" s="21">
        <f>IF(AND(G12="Za",G13="L"),Info!U7,0)</f>
        <v>0</v>
      </c>
      <c r="BX20" s="21">
        <f>IF(AND(H12="Za",H13="L"),Info!V7,0)</f>
        <v>0</v>
      </c>
      <c r="BY20" s="21">
        <f>IF(AND(I12="Za",I13="L"),Info!W7,0)</f>
        <v>146.5</v>
      </c>
      <c r="BZ20" s="21">
        <f>IF(AND(J12="Za",J13="L"),Info!X7,0)</f>
        <v>0</v>
      </c>
      <c r="CA20" s="21">
        <f>IF(AND(K12="Za",K13="L"),Info!Y7,0)</f>
        <v>0</v>
      </c>
      <c r="CB20" s="21">
        <f>IF(AND(L12="Za",L13="L"),Info!Z7,0)</f>
        <v>0</v>
      </c>
      <c r="CC20" s="21">
        <f>IF(AND(M12="Za",M13="L"),Info!AA7,0)</f>
        <v>0</v>
      </c>
      <c r="CD20" s="21">
        <f>IF(AND(N12="Za",N13="L"),Info!AB7,0)</f>
        <v>0</v>
      </c>
      <c r="CE20" s="21">
        <f>IF(AND(O12="Za",O13="L"),Info!AC7,0)</f>
        <v>0</v>
      </c>
      <c r="CF20" s="21">
        <f>IF(AND(P12="Za",P13="L"),Info!AD7,0)</f>
        <v>0</v>
      </c>
      <c r="CG20" s="21">
        <f>IF(AND(Q12="Za",Q13="L"),Info!AE7,0)</f>
        <v>0</v>
      </c>
      <c r="CH20" s="21">
        <f>IF(AND(R12="Za",R13="L"),Info!AF7,0)</f>
        <v>0</v>
      </c>
      <c r="CI20" s="21">
        <f>IF(AND(S12="Za",S13="L"),Info!AG7,0)</f>
        <v>0</v>
      </c>
      <c r="CJ20" s="21">
        <f>IF(AND(T12="Za",T13="L"),Info!AH7,0)</f>
        <v>0</v>
      </c>
      <c r="CK20" s="21">
        <f>IF(AND(U12="Za",U13="L"),Info!AI7,0)</f>
        <v>0</v>
      </c>
      <c r="CL20" s="21">
        <f>IF(AND(V12="Za",V13="L"),Info!AJ7,0)</f>
        <v>0</v>
      </c>
      <c r="CM20" s="21">
        <f>IF(AND(W12="Za",W13="L"),Info!AK7,0)</f>
        <v>0</v>
      </c>
      <c r="CN20" s="21">
        <f>IF(AND(X12="Za",X13="L"),Info!AL7,0)</f>
        <v>0</v>
      </c>
      <c r="CO20" s="21">
        <f>IF(AND(Y12="Za",Y13="L"),Info!AM7,0)</f>
        <v>0</v>
      </c>
      <c r="CP20" s="21">
        <f>IF(AND(Z12="Za",Z13="L"),Info!AN7,0)</f>
        <v>0</v>
      </c>
      <c r="CQ20" s="21">
        <f>IF(AND(AA12="Za",AA13="L"),Info!AO7,0)</f>
        <v>0</v>
      </c>
      <c r="CR20" s="21">
        <f>IF(AND(AB12="Za",AB13="L"),Info!AP7,0)</f>
        <v>0</v>
      </c>
      <c r="CS20" s="21">
        <f>IF(AND(AC12="Za",AC13="L"),Info!AQ7,0)</f>
        <v>0</v>
      </c>
      <c r="CT20" s="21">
        <f>IF(AND(AD12="Za",AD13="L"),Info!AR7,0)</f>
        <v>0</v>
      </c>
      <c r="CU20" s="21">
        <f>IF(AND(AE12="Za",AE13="L"),Info!AS7,0)</f>
        <v>0</v>
      </c>
      <c r="CV20" s="21">
        <f>IF(AND(AF12="Za",AF13="L"),Info!AT7,0)</f>
        <v>0</v>
      </c>
      <c r="CW20" s="21">
        <f>IF(AND(AG12="Za",AG13="L"),Info!AU7,0)</f>
        <v>0</v>
      </c>
      <c r="CX20" s="21">
        <f t="shared" si="1"/>
        <v>146.5</v>
      </c>
      <c r="CY20" s="22"/>
      <c r="CZ20" s="22"/>
      <c r="DA20" s="22"/>
      <c r="DB20" s="20" t="s">
        <v>53</v>
      </c>
      <c r="DC20" s="21">
        <f>IF(AND(C20="Za",C21="L"),Info!Q7,0)</f>
        <v>0</v>
      </c>
      <c r="DD20" s="21">
        <f>IF(AND(D20="Za",D21="L"),Info!R7,0)</f>
        <v>0</v>
      </c>
      <c r="DE20" s="21">
        <f>IF(AND(E20="Za",E21="L"),Info!S7,0)</f>
        <v>0</v>
      </c>
      <c r="DF20" s="21">
        <f>IF(AND(F20="Za",F21="L"),Info!T7,0)</f>
        <v>0</v>
      </c>
      <c r="DG20" s="21">
        <f>IF(AND(G20="Za",G21="L"),Info!U7,0)</f>
        <v>0</v>
      </c>
      <c r="DH20" s="21">
        <f>IF(AND(H20="Za",H21="L"),Info!V7,0)</f>
        <v>0</v>
      </c>
      <c r="DI20" s="21">
        <f>IF(AND(I20="Za",I21="L"),Info!W7,0)</f>
        <v>0</v>
      </c>
      <c r="DJ20" s="21">
        <f>IF(AND(J20="Za",J21="L"),Info!X7,0)</f>
        <v>0</v>
      </c>
      <c r="DK20" s="21">
        <f>IF(AND(K20="Za",K21="L"),Info!Y7,0)</f>
        <v>0</v>
      </c>
      <c r="DL20" s="21">
        <f>IF(AND(L20="Za",L21="L"),Info!Z7,0)</f>
        <v>0</v>
      </c>
      <c r="DM20" s="21">
        <f>IF(AND(M20="Za",M21="L"),Info!AA7,0)</f>
        <v>0</v>
      </c>
      <c r="DN20" s="21">
        <f>IF(AND(N20="Za",N21="L"),Info!AB7,0)</f>
        <v>0</v>
      </c>
      <c r="DO20" s="21">
        <f>IF(AND(O20="Za",O21="L"),Info!AC7,0)</f>
        <v>0</v>
      </c>
      <c r="DP20" s="21">
        <f>IF(AND(P20="Za",P21="L"),Info!AD7,0)</f>
        <v>0</v>
      </c>
      <c r="DQ20" s="21">
        <f>IF(AND(Q20="Za",Q21="L"),Info!AE7,0)</f>
        <v>0</v>
      </c>
      <c r="DR20" s="21">
        <f>IF(AND(R20="Za",R21="L"),Info!AF7,0)</f>
        <v>146.5</v>
      </c>
      <c r="DS20" s="21">
        <f>IF(AND(S20="Za",S21="L"),Info!AG7,0)</f>
        <v>0</v>
      </c>
      <c r="DT20" s="21">
        <f>IF(AND(T20="Za",T21="L"),Info!AH7,0)</f>
        <v>0</v>
      </c>
      <c r="DU20" s="21">
        <f>IF(AND(U20="Za",U21="L"),Info!AI7,0)</f>
        <v>0</v>
      </c>
      <c r="DV20" s="21">
        <f>IF(AND(V20="Za",V21="L"),Info!AJ7,0)</f>
        <v>0</v>
      </c>
      <c r="DW20" s="21">
        <f>IF(AND(W20="Za",W21="L"),Info!AK7,0)</f>
        <v>0</v>
      </c>
      <c r="DX20" s="21">
        <f>IF(AND(X20="Za",X21="L"),Info!AL7,0)</f>
        <v>0</v>
      </c>
      <c r="DY20" s="21">
        <f>IF(AND(Y20="Za",Y21="L"),Info!AM7,0)</f>
        <v>0</v>
      </c>
      <c r="DZ20" s="21">
        <f>IF(AND(Z20="Za",Z21="L"),Info!AN7,0)</f>
        <v>0</v>
      </c>
      <c r="EA20" s="21">
        <f>IF(AND(AA20="Za",AA21="L"),Info!AO7,0)</f>
        <v>0</v>
      </c>
      <c r="EB20" s="21">
        <f>IF(AND(AB20="Za",AB21="L"),Info!AP7,0)</f>
        <v>0</v>
      </c>
      <c r="EC20" s="21">
        <f>IF(AND(AC20="Za",AC21="L"),Info!AQ7,0)</f>
        <v>0</v>
      </c>
      <c r="ED20" s="21">
        <f>IF(AND(AD20="Za",AD21="L"),Info!AR7,0)</f>
        <v>0</v>
      </c>
      <c r="EE20" s="21">
        <f>IF(AND(AE20="Za",AE21="L"),Info!AS7,0)</f>
        <v>0</v>
      </c>
      <c r="EF20" s="21">
        <f>IF(AND(AF20="Za",AF21="L"),Info!AT7,0)</f>
        <v>0</v>
      </c>
      <c r="EG20" s="21">
        <f>IF(AND(AG20="Za",AG21="L"),Info!AU7,0)</f>
        <v>0</v>
      </c>
      <c r="EH20" s="21">
        <f t="shared" si="2"/>
        <v>146.5</v>
      </c>
      <c r="EI20" s="22"/>
      <c r="EJ20" s="22"/>
      <c r="EK20" s="22"/>
      <c r="EL20" s="20" t="s">
        <v>53</v>
      </c>
      <c r="EM20" s="21">
        <f>IF(AND(C28="Za",C29="L"),Info!Q7,0)</f>
        <v>0</v>
      </c>
      <c r="EN20" s="21">
        <f>IF(AND(D28="Za",D29="L"),Info!R7,0)</f>
        <v>0</v>
      </c>
      <c r="EO20" s="21">
        <f>IF(AND(E28="Za",E29="L"),Info!S7,0)</f>
        <v>0</v>
      </c>
      <c r="EP20" s="21">
        <f>IF(AND(F28="Za",F29="L"),Info!T7,0)</f>
        <v>146.5</v>
      </c>
      <c r="EQ20" s="21">
        <f>IF(AND(G28="Za",G29="L"),Info!U7,0)</f>
        <v>0</v>
      </c>
      <c r="ER20" s="21">
        <f>IF(AND(H28="Za",H29="L"),Info!V7,0)</f>
        <v>0</v>
      </c>
      <c r="ES20" s="21">
        <f>IF(AND(I28="Za",I29="L"),Info!W7,0)</f>
        <v>0</v>
      </c>
      <c r="ET20" s="21">
        <f>IF(AND(J28="Za",J29="L"),Info!X7,0)</f>
        <v>0</v>
      </c>
      <c r="EU20" s="21">
        <f>IF(AND(K28="Za",K29="L"),Info!Y7,0)</f>
        <v>0</v>
      </c>
      <c r="EV20" s="21">
        <f>IF(AND(L28="Za",L29="L"),Info!Z7,0)</f>
        <v>0</v>
      </c>
      <c r="EW20" s="21">
        <f>IF(AND(M28="Za",M29="L"),Info!AA7,0)</f>
        <v>0</v>
      </c>
      <c r="EX20" s="21">
        <f>IF(AND(N28="Za",N29="L"),Info!AB7,0)</f>
        <v>0</v>
      </c>
      <c r="EY20" s="21">
        <f>IF(AND(O28="Za",O29="L"),Info!AC7,0)</f>
        <v>0</v>
      </c>
      <c r="EZ20" s="21">
        <f>IF(AND(P28="Za",P29="L"),Info!AD7,0)</f>
        <v>0</v>
      </c>
      <c r="FA20" s="21">
        <f>IF(AND(Q28="Za",Q29="L"),Info!AE7,0)</f>
        <v>0</v>
      </c>
      <c r="FB20" s="21">
        <f>IF(AND(R28="Za",R29="L"),Info!AF7,0)</f>
        <v>0</v>
      </c>
      <c r="FC20" s="21">
        <f>IF(AND(S28="Za",S29="L"),Info!AG7,0)</f>
        <v>0</v>
      </c>
      <c r="FD20" s="21">
        <f>IF(AND(T28="Za",T29="L"),Info!AH7,0)</f>
        <v>0</v>
      </c>
      <c r="FE20" s="21">
        <f>IF(AND(U28="Za",U29="L"),Info!AI7,0)</f>
        <v>0</v>
      </c>
      <c r="FF20" s="21">
        <f>IF(AND(V28="Za",V29="L"),Info!AJ7,0)</f>
        <v>0</v>
      </c>
      <c r="FG20" s="21">
        <f>IF(AND(W28="Za",W29="L"),Info!AK7,0)</f>
        <v>0</v>
      </c>
      <c r="FH20" s="21">
        <f>IF(AND(X28="Za",X29="L"),Info!AL7,0)</f>
        <v>0</v>
      </c>
      <c r="FI20" s="21">
        <f>IF(AND(Y28="Za",Y29="L"),Info!AM7,0)</f>
        <v>0</v>
      </c>
      <c r="FJ20" s="21">
        <f>IF(AND(Z28="Za",Z29="L"),Info!AN7,0)</f>
        <v>0</v>
      </c>
      <c r="FK20" s="21">
        <f>IF(AND(AA28="Za",AA29="L"),Info!AO7,0)</f>
        <v>146.5</v>
      </c>
      <c r="FL20" s="21">
        <f>IF(AND(AB28="Za",AB29="L"),Info!AP7,0)</f>
        <v>0</v>
      </c>
      <c r="FM20" s="21">
        <f>IF(AND(AC28="Za",AC29="L"),Info!AQ7,0)</f>
        <v>0</v>
      </c>
      <c r="FN20" s="21">
        <f>IF(AND(AD28="Za",AD29="L"),Info!AR7,0)</f>
        <v>0</v>
      </c>
      <c r="FO20" s="21">
        <f>IF(AND(AE28="Za",AE29="L"),Info!AS7,0)</f>
        <v>0</v>
      </c>
      <c r="FP20" s="21">
        <f>IF(AND(AF28="Za",AF29="L"),Info!AT7,0)</f>
        <v>0</v>
      </c>
      <c r="FQ20" s="21">
        <f>IF(AND(AG28="Za",AG29="L"),Info!AU7,0)</f>
        <v>0</v>
      </c>
      <c r="FR20" s="21">
        <f t="shared" si="3"/>
        <v>293</v>
      </c>
      <c r="FS20" s="22"/>
      <c r="FT20" s="22"/>
      <c r="FU20" s="22"/>
      <c r="FV20" s="20" t="s">
        <v>53</v>
      </c>
      <c r="FW20" s="21">
        <f>IF(AND(C36="Za",C37="L"),Info!Q7,0)</f>
        <v>0</v>
      </c>
      <c r="FX20" s="21">
        <f>IF(AND(D36="Za",D37="L"),Info!R7,0)</f>
        <v>0</v>
      </c>
      <c r="FY20" s="21">
        <f>IF(AND(E36="Za",E37="L"),Info!S7,0)</f>
        <v>0</v>
      </c>
      <c r="FZ20" s="21">
        <f>IF(AND(F36="Za",F37="L"),Info!T7,0)</f>
        <v>0</v>
      </c>
      <c r="GA20" s="21">
        <f>IF(AND(G36="Za",G37="L"),Info!U7,0)</f>
        <v>0</v>
      </c>
      <c r="GB20" s="21">
        <f>IF(AND(H36="Za",H37="L"),Info!V7,0)</f>
        <v>0</v>
      </c>
      <c r="GC20" s="21">
        <f>IF(AND(I36="Za",I37="L"),Info!W7,0)</f>
        <v>0</v>
      </c>
      <c r="GD20" s="21">
        <f>IF(AND(J36="Za",J37="L"),Info!X7,0)</f>
        <v>0</v>
      </c>
      <c r="GE20" s="21">
        <f>IF(AND(K36="Za",K37="L"),Info!Y7,0)</f>
        <v>0</v>
      </c>
      <c r="GF20" s="21">
        <f>IF(AND(L36="Za",L37="L"),Info!Z7,0)</f>
        <v>0</v>
      </c>
      <c r="GG20" s="21">
        <f>IF(AND(M36="Za",M37="L"),Info!AA7,0)</f>
        <v>0</v>
      </c>
      <c r="GH20" s="21">
        <f>IF(AND(N36="Za",N37="L"),Info!AB7,0)</f>
        <v>146.5</v>
      </c>
      <c r="GI20" s="21">
        <f>IF(AND(O36="Za",O37="L"),Info!AC7,0)</f>
        <v>0</v>
      </c>
      <c r="GJ20" s="21">
        <f>IF(AND(P36="Za",P37="L"),Info!AD7,0)</f>
        <v>0</v>
      </c>
      <c r="GK20" s="21">
        <f>IF(AND(Q36="Za",Q37="L"),Info!AE7,0)</f>
        <v>0</v>
      </c>
      <c r="GL20" s="21">
        <f>IF(AND(R36="Za",R37="L"),Info!AF7,0)</f>
        <v>0</v>
      </c>
      <c r="GM20" s="21">
        <f>IF(AND(S36="Za",S37="L"),Info!AG7,0)</f>
        <v>0</v>
      </c>
      <c r="GN20" s="21">
        <f>IF(AND(T36="Za",T37="L"),Info!AH7,0)</f>
        <v>0</v>
      </c>
      <c r="GO20" s="21">
        <f>IF(AND(U36="Za",U37="L"),Info!AI7,0)</f>
        <v>0</v>
      </c>
      <c r="GP20" s="21">
        <f>IF(AND(V36="Za",V37="L"),Info!AJ7,0)</f>
        <v>0</v>
      </c>
      <c r="GQ20" s="21">
        <f>IF(AND(W36="Za",W37="L"),Info!AK7,0)</f>
        <v>0</v>
      </c>
      <c r="GR20" s="21">
        <f>IF(AND(X36="Za",X37="L"),Info!AL7,0)</f>
        <v>0</v>
      </c>
      <c r="GS20" s="21">
        <f>IF(AND(Y36="Za",Y37="L"),Info!AM7,0)</f>
        <v>0</v>
      </c>
      <c r="GT20" s="21">
        <f>IF(AND(Z36="Za",Z37="L"),Info!AN7,0)</f>
        <v>0</v>
      </c>
      <c r="GU20" s="21">
        <f>IF(AND(AA36="Za",AA37="L"),Info!AO7,0)</f>
        <v>0</v>
      </c>
      <c r="GV20" s="21">
        <f>IF(AND(AB36="Za",AB37="L"),Info!AP7,0)</f>
        <v>0</v>
      </c>
      <c r="GW20" s="21">
        <f>IF(AND(AC36="Za",AC37="L"),Info!AQ7,0)</f>
        <v>0</v>
      </c>
      <c r="GX20" s="21">
        <f>IF(AND(AD36="Za",AD37="L"),Info!AR7,0)</f>
        <v>0</v>
      </c>
      <c r="GY20" s="21">
        <f>IF(AND(AE36="Za",AE37="L"),Info!AS7,0)</f>
        <v>0</v>
      </c>
      <c r="GZ20" s="21">
        <f>IF(AND(AF36="Za",AF37="L"),Info!AT7,0)</f>
        <v>0</v>
      </c>
      <c r="HA20" s="21">
        <f>IF(AND(AG36="Za",AG37="L"),Info!AU7,0)</f>
        <v>0</v>
      </c>
      <c r="HB20" s="21">
        <f t="shared" si="4"/>
        <v>146.5</v>
      </c>
      <c r="HC20" s="22"/>
      <c r="HD20" s="22"/>
      <c r="HE20" s="22"/>
      <c r="HF20" s="20" t="s">
        <v>53</v>
      </c>
      <c r="HG20" s="21">
        <f>IF(AND(C44="Za",C45="L"),Info!Q7,0)</f>
        <v>0</v>
      </c>
      <c r="HH20" s="21">
        <f>IF(AND(D44="Za",D45="L"),Info!R7,0)</f>
        <v>0</v>
      </c>
      <c r="HI20" s="21">
        <f>IF(AND(E44="Za",E45="L"),Info!S7,0)</f>
        <v>0</v>
      </c>
      <c r="HJ20" s="21">
        <f>IF(AND(F44="Za",F45="L"),Info!T7,0)</f>
        <v>0</v>
      </c>
      <c r="HK20" s="21">
        <f>IF(AND(G44="Za",G45="L"),Info!U7,0)</f>
        <v>0</v>
      </c>
      <c r="HL20" s="21">
        <f>IF(AND(H44="Za",H45="L"),Info!V7,0)</f>
        <v>0</v>
      </c>
      <c r="HM20" s="21">
        <f>IF(AND(I44="Za",I45="L"),Info!W7,0)</f>
        <v>0</v>
      </c>
      <c r="HN20" s="21">
        <f>IF(AND(J44="Za",J45="L"),Info!X7,0)</f>
        <v>0</v>
      </c>
      <c r="HO20" s="21">
        <f>IF(AND(K44="Za",K45="L"),Info!Y7,0)</f>
        <v>0</v>
      </c>
      <c r="HP20" s="21">
        <f>IF(AND(L44="Za",L45="L"),Info!Z7,0)</f>
        <v>0</v>
      </c>
      <c r="HQ20" s="21">
        <f>IF(AND(M44="Za",M45="L"),Info!AA7,0)</f>
        <v>0</v>
      </c>
      <c r="HR20" s="21">
        <f>IF(AND(N44="Za",N45="L"),Info!AB7,0)</f>
        <v>0</v>
      </c>
      <c r="HS20" s="21">
        <f>IF(AND(O44="Za",O45="L"),Info!AC7,0)</f>
        <v>0</v>
      </c>
      <c r="HT20" s="21">
        <f>IF(AND(P44="Za",P45="L"),Info!AD7,0)</f>
        <v>0</v>
      </c>
      <c r="HU20" s="21">
        <f>IF(AND(Q44="Za",Q45="L"),Info!AE7,0)</f>
        <v>0</v>
      </c>
      <c r="HV20" s="21">
        <f>IF(AND(R44="Za",R45="L"),Info!AF7,0)</f>
        <v>0</v>
      </c>
      <c r="HW20" s="21">
        <f>IF(AND(S44="Za",S45="L"),Info!AG7,0)</f>
        <v>0</v>
      </c>
      <c r="HX20" s="21">
        <f>IF(AND(T44="Za",T45="L"),Info!AH7,0)</f>
        <v>0</v>
      </c>
      <c r="HY20" s="21">
        <f>IF(AND(U44="Za",U45="L"),Info!AI7,0)</f>
        <v>0</v>
      </c>
      <c r="HZ20" s="21">
        <f>IF(AND(V44="Za",V45="L"),Info!AJ7,0)</f>
        <v>0</v>
      </c>
      <c r="IA20" s="21">
        <f>IF(AND(W44="Za",W45="L"),Info!AK7,0)</f>
        <v>146.5</v>
      </c>
      <c r="IB20" s="21">
        <f>IF(AND(X44="Za",X45="L"),Info!AL7,0)</f>
        <v>0</v>
      </c>
      <c r="IC20" s="21">
        <f>IF(AND(Y44="Za",Y45="L"),Info!AM7,0)</f>
        <v>0</v>
      </c>
      <c r="ID20" s="21">
        <f>IF(AND(Z44="Za",Z45="L"),Info!AN7,0)</f>
        <v>0</v>
      </c>
      <c r="IE20" s="21">
        <f>IF(AND(AA44="Za",AA45="L"),Info!AO7,0)</f>
        <v>0</v>
      </c>
      <c r="IF20" s="21">
        <f>IF(AND(AB44="Za",AB45="L"),Info!AP7,0)</f>
        <v>0</v>
      </c>
      <c r="IG20" s="21">
        <f>IF(AND(AC44="Za",AC45="L"),Info!AQ7,0)</f>
        <v>0</v>
      </c>
      <c r="IH20" s="21">
        <f>IF(AND(AD44="Za",AD45="L"),Info!AR7,0)</f>
        <v>0</v>
      </c>
      <c r="II20" s="21">
        <f>IF(AND(AE44="Za",AE45="L"),Info!AS7,0)</f>
        <v>0</v>
      </c>
      <c r="IJ20" s="21">
        <f>IF(AND(AF44="Za",AF45="L"),Info!AT7,0)</f>
        <v>0</v>
      </c>
      <c r="IK20" s="21">
        <f>IF(AND(AG44="Za",AG45="L"),Info!AU7,0)</f>
        <v>0</v>
      </c>
      <c r="IL20" s="21">
        <f t="shared" si="5"/>
        <v>146.5</v>
      </c>
      <c r="IM20" s="22"/>
      <c r="IN20" s="22"/>
      <c r="IO20" s="22"/>
      <c r="IP20" s="22"/>
      <c r="IQ20" s="22"/>
      <c r="IR20" s="22"/>
      <c r="IS20" s="22"/>
      <c r="IT20" s="17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  <c r="KZ20" s="22"/>
      <c r="LA20" s="22"/>
      <c r="LB20" s="22"/>
      <c r="LC20" s="22"/>
      <c r="LD20" s="22"/>
      <c r="LE20" s="22"/>
      <c r="LF20" s="22"/>
    </row>
    <row r="21" spans="2:318">
      <c r="C21" s="15"/>
      <c r="D21" s="15"/>
      <c r="E21" s="15" t="s">
        <v>35</v>
      </c>
      <c r="F21" s="15" t="s">
        <v>35</v>
      </c>
      <c r="G21" s="15" t="s">
        <v>36</v>
      </c>
      <c r="H21" s="15" t="s">
        <v>36</v>
      </c>
      <c r="I21" s="15" t="s">
        <v>37</v>
      </c>
      <c r="J21" s="15" t="s">
        <v>37</v>
      </c>
      <c r="K21" s="15"/>
      <c r="L21" s="15"/>
      <c r="M21" s="61" t="s">
        <v>95</v>
      </c>
      <c r="N21" s="15"/>
      <c r="O21" s="15" t="s">
        <v>35</v>
      </c>
      <c r="P21" s="15" t="s">
        <v>35</v>
      </c>
      <c r="Q21" s="15" t="s">
        <v>36</v>
      </c>
      <c r="R21" s="15" t="s">
        <v>36</v>
      </c>
      <c r="S21" s="15" t="s">
        <v>37</v>
      </c>
      <c r="T21" s="15" t="s">
        <v>37</v>
      </c>
      <c r="U21" s="61" t="s">
        <v>95</v>
      </c>
      <c r="V21" s="15"/>
      <c r="W21" s="15"/>
      <c r="X21" s="15"/>
      <c r="Y21" s="15" t="s">
        <v>35</v>
      </c>
      <c r="Z21" s="15" t="s">
        <v>35</v>
      </c>
      <c r="AA21" s="15" t="s">
        <v>36</v>
      </c>
      <c r="AB21" s="15" t="s">
        <v>36</v>
      </c>
      <c r="AC21" s="15" t="s">
        <v>37</v>
      </c>
      <c r="AD21" s="15" t="s">
        <v>37</v>
      </c>
      <c r="AE21" s="61" t="s">
        <v>95</v>
      </c>
      <c r="AF21" s="15"/>
      <c r="AG21" s="16"/>
      <c r="AH21" s="24" t="s">
        <v>54</v>
      </c>
      <c r="AI21" s="21">
        <f>IF(AND(C4="Za",C5="N"),Info!Q8,0)</f>
        <v>0</v>
      </c>
      <c r="AJ21" s="21">
        <f>IF(AND(D4="Za",D5="N"),Info!R8,0)</f>
        <v>0</v>
      </c>
      <c r="AK21" s="21">
        <f>IF(AND(E4="Za",E5="N"),Info!S8,0)</f>
        <v>0</v>
      </c>
      <c r="AL21" s="21">
        <f>IF(AND(F4="Za",F5="N"),Info!T8,0)</f>
        <v>0</v>
      </c>
      <c r="AM21" s="21">
        <f>IF(AND(G4="Za",G5="N"),Info!U8,0)</f>
        <v>0</v>
      </c>
      <c r="AN21" s="21">
        <f>IF(AND(H4="Za",H5="N"),Info!V8,0)</f>
        <v>0</v>
      </c>
      <c r="AO21" s="21">
        <f>IF(AND(I4="Za",I5="N"),Info!W8,0)</f>
        <v>0</v>
      </c>
      <c r="AP21" s="21">
        <f>IF(AND(J4="Za",J5="N"),Info!X8,0)</f>
        <v>0</v>
      </c>
      <c r="AQ21" s="21">
        <f>IF(AND(K4="Za",K5="N"),Info!Y8,0)</f>
        <v>0</v>
      </c>
      <c r="AR21" s="21">
        <f>IF(AND(L4="Za",L5="N"),Info!Z8,0)</f>
        <v>0</v>
      </c>
      <c r="AS21" s="21">
        <f>IF(AND(M4="Za",M5="N"),Info!AA8,0)</f>
        <v>0</v>
      </c>
      <c r="AT21" s="21">
        <f>IF(AND(N4="Za",N5="N"),Info!AB8,0)</f>
        <v>0</v>
      </c>
      <c r="AU21" s="21">
        <f>IF(AND(O4="Za",O5="N"),Info!AC8,0)</f>
        <v>0</v>
      </c>
      <c r="AV21" s="21">
        <f>IF(AND(P4="Za",P5="N"),Info!AD8,0)</f>
        <v>0</v>
      </c>
      <c r="AW21" s="21">
        <f>IF(AND(Q4="Za",Q5="N"),Info!AE8,0)</f>
        <v>0</v>
      </c>
      <c r="AX21" s="21">
        <f>IF(AND(R4="Za",R5="N"),Info!AF8,0)</f>
        <v>0</v>
      </c>
      <c r="AY21" s="21">
        <f>IF(AND(S4="Za",S5="N"),Info!AG8,0)</f>
        <v>0</v>
      </c>
      <c r="AZ21" s="21">
        <f>IF(AND(T4="Za",T5="N"),Info!AH8,0)</f>
        <v>190.45</v>
      </c>
      <c r="BA21" s="21">
        <f>IF(AND(U4="Za",U5="N"),Info!AI8,0)</f>
        <v>0</v>
      </c>
      <c r="BB21" s="21">
        <f>IF(AND(V4="Za",V5="N"),Info!AJ8,0)</f>
        <v>0</v>
      </c>
      <c r="BC21" s="21">
        <f>IF(AND(W4="Za",W5="N"),Info!AK8,0)</f>
        <v>0</v>
      </c>
      <c r="BD21" s="21">
        <f>IF(AND(X4="Za",X5="N"),Info!AL8,0)</f>
        <v>0</v>
      </c>
      <c r="BE21" s="21">
        <f>IF(AND(Y4="Za",Y5="N"),Info!AM8,0)</f>
        <v>0</v>
      </c>
      <c r="BF21" s="21">
        <f>IF(AND(Z4="Za",Z5="N"),Info!AN8,0)</f>
        <v>0</v>
      </c>
      <c r="BG21" s="21">
        <f>IF(AND(AA4="Za",AA5="N"),Info!AO8,0)</f>
        <v>0</v>
      </c>
      <c r="BH21" s="21">
        <f>IF(AND(AB4="Za",AB5="N"),Info!AP8,0)</f>
        <v>0</v>
      </c>
      <c r="BI21" s="21">
        <f>IF(AND(AC4="Za",AC5="N"),Info!AQ8,0)</f>
        <v>0</v>
      </c>
      <c r="BJ21" s="21">
        <f>IF(AND(AD4="Za",AD5="N"),Info!AR8,0)</f>
        <v>0</v>
      </c>
      <c r="BK21" s="21">
        <f>IF(AND(AE4="Za",AE5="N"),Info!AS8,0)</f>
        <v>0</v>
      </c>
      <c r="BL21" s="21">
        <f>IF(AND(AF4="Za",AF5="N"),Info!AT8,0)</f>
        <v>0</v>
      </c>
      <c r="BM21" s="21">
        <f>IF(AND(AG4="Za",AG5="N"),Info!AU8,0)</f>
        <v>0</v>
      </c>
      <c r="BN21" s="21">
        <f t="shared" si="0"/>
        <v>190.45</v>
      </c>
      <c r="BO21" s="22"/>
      <c r="BP21" s="22"/>
      <c r="BQ21" s="22"/>
      <c r="BR21" s="24" t="s">
        <v>54</v>
      </c>
      <c r="BS21" s="21">
        <f>IF(AND(C12="Za",C13="N"),Info!Q8,0)</f>
        <v>0</v>
      </c>
      <c r="BT21" s="21">
        <f>IF(AND(D12="Za",D13="N"),Info!R8,0)</f>
        <v>0</v>
      </c>
      <c r="BU21" s="21">
        <f>IF(AND(E12="Za",E13="N"),Info!S8,0)</f>
        <v>0</v>
      </c>
      <c r="BV21" s="21">
        <f>IF(AND(F12="Za",F13="N"),Info!T8,0)</f>
        <v>0</v>
      </c>
      <c r="BW21" s="21">
        <f>IF(AND(G12="Za",G13="N"),Info!U8,0)</f>
        <v>0</v>
      </c>
      <c r="BX21" s="21">
        <f>IF(AND(H12="Za",H13="N"),Info!V8,0)</f>
        <v>0</v>
      </c>
      <c r="BY21" s="21">
        <f>IF(AND(I12="Za",I13="N"),Info!W8,0)</f>
        <v>0</v>
      </c>
      <c r="BZ21" s="21">
        <f>IF(AND(J12="Za",J13="N"),Info!X8,0)</f>
        <v>0</v>
      </c>
      <c r="CA21" s="21">
        <f>IF(AND(K12="Za",K13="N"),Info!Y8,0)</f>
        <v>0</v>
      </c>
      <c r="CB21" s="21">
        <f>IF(AND(L12="Za",L13="N"),Info!Z8,0)</f>
        <v>0</v>
      </c>
      <c r="CC21" s="21">
        <f>IF(AND(M12="Za",M13="N"),Info!AA8,0)</f>
        <v>0</v>
      </c>
      <c r="CD21" s="21">
        <f>IF(AND(N12="Za",N13="N"),Info!AB8,0)</f>
        <v>0</v>
      </c>
      <c r="CE21" s="21">
        <f>IF(AND(O12="Za",O13="N"),Info!AC8,0)</f>
        <v>0</v>
      </c>
      <c r="CF21" s="21">
        <f>IF(AND(P12="Za",P13="N"),Info!AD8,0)</f>
        <v>0</v>
      </c>
      <c r="CG21" s="21">
        <f>IF(AND(Q12="Za",Q13="N"),Info!AE8,0)</f>
        <v>0</v>
      </c>
      <c r="CH21" s="21">
        <f>IF(AND(R12="Za",R13="N"),Info!AF8,0)</f>
        <v>0</v>
      </c>
      <c r="CI21" s="21">
        <f>IF(AND(S12="Za",S13="N"),Info!AG8,0)</f>
        <v>0</v>
      </c>
      <c r="CJ21" s="21">
        <f>IF(AND(T12="Za",T13="N"),Info!AH8,0)</f>
        <v>0</v>
      </c>
      <c r="CK21" s="21">
        <f>IF(AND(U12="Za",U13="N"),Info!AI8,0)</f>
        <v>0</v>
      </c>
      <c r="CL21" s="21">
        <f>IF(AND(V12="Za",V13="N"),Info!AJ8,0)</f>
        <v>0</v>
      </c>
      <c r="CM21" s="21">
        <f>IF(AND(W12="Za",W13="N"),Info!AK8,0)</f>
        <v>0</v>
      </c>
      <c r="CN21" s="21">
        <f>IF(AND(X12="Za",X13="N"),Info!AL8,0)</f>
        <v>0</v>
      </c>
      <c r="CO21" s="21">
        <f>IF(AND(Y12="Za",Y13="N"),Info!AM8,0)</f>
        <v>0</v>
      </c>
      <c r="CP21" s="21">
        <f>IF(AND(Z12="Za",Z13="N"),Info!AN8,0)</f>
        <v>0</v>
      </c>
      <c r="CQ21" s="21">
        <f>IF(AND(AA12="Za",AA13="N"),Info!AO8,0)</f>
        <v>0</v>
      </c>
      <c r="CR21" s="21">
        <f>IF(AND(AB12="Za",AB13="N"),Info!AP8,0)</f>
        <v>0</v>
      </c>
      <c r="CS21" s="21">
        <f>IF(AND(AC12="Za",AC13="N"),Info!AQ8,0)</f>
        <v>0</v>
      </c>
      <c r="CT21" s="21">
        <f>IF(AND(AD12="Za",AD13="N"),Info!AR8,0)</f>
        <v>190.45</v>
      </c>
      <c r="CU21" s="21">
        <f>IF(AND(AE12="Za",AE13="N"),Info!AS8,0)</f>
        <v>0</v>
      </c>
      <c r="CV21" s="21">
        <f>IF(AND(AF12="Za",AF13="N"),Info!AT8,0)</f>
        <v>0</v>
      </c>
      <c r="CW21" s="21">
        <f>IF(AND(AG12="Za",AG13="N"),Info!AU8,0)</f>
        <v>0</v>
      </c>
      <c r="CX21" s="21">
        <f t="shared" si="1"/>
        <v>190.45</v>
      </c>
      <c r="CY21" s="22"/>
      <c r="CZ21" s="22"/>
      <c r="DA21" s="22"/>
      <c r="DB21" s="24" t="s">
        <v>54</v>
      </c>
      <c r="DC21" s="21">
        <f>IF(AND(C20="Za",C21="N"),Info!Q8,0)</f>
        <v>0</v>
      </c>
      <c r="DD21" s="21">
        <f>IF(AND(D20="Za",D21="N"),Info!R8,0)</f>
        <v>0</v>
      </c>
      <c r="DE21" s="21">
        <f>IF(AND(E20="Za",E21="N"),Info!S8,0)</f>
        <v>0</v>
      </c>
      <c r="DF21" s="21">
        <f>IF(AND(F20="Za",F21="N"),Info!T8,0)</f>
        <v>0</v>
      </c>
      <c r="DG21" s="21">
        <f>IF(AND(G20="Za",G21="N"),Info!U8,0)</f>
        <v>0</v>
      </c>
      <c r="DH21" s="21">
        <f>IF(AND(H20="Za",H21="N"),Info!V8,0)</f>
        <v>0</v>
      </c>
      <c r="DI21" s="21">
        <f>IF(AND(I20="Za",I21="N"),Info!W8,0)</f>
        <v>0</v>
      </c>
      <c r="DJ21" s="21">
        <f>IF(AND(J20="Za",J21="N"),Info!X8,0)</f>
        <v>0</v>
      </c>
      <c r="DK21" s="21">
        <f>IF(AND(K20="Za",K21="N"),Info!Y8,0)</f>
        <v>0</v>
      </c>
      <c r="DL21" s="21">
        <f>IF(AND(L20="Za",L21="N"),Info!Z8,0)</f>
        <v>0</v>
      </c>
      <c r="DM21" s="21">
        <f>IF(AND(M20="Za",M21="N"),Info!AA8,0)</f>
        <v>0</v>
      </c>
      <c r="DN21" s="21">
        <f>IF(AND(N20="Za",N21="N"),Info!AB8,0)</f>
        <v>0</v>
      </c>
      <c r="DO21" s="21">
        <f>IF(AND(O20="Za",O21="N"),Info!AC8,0)</f>
        <v>0</v>
      </c>
      <c r="DP21" s="21">
        <f>IF(AND(P20="Za",P21="N"),Info!AD8,0)</f>
        <v>0</v>
      </c>
      <c r="DQ21" s="21">
        <f>IF(AND(Q20="Za",Q21="N"),Info!AE8,0)</f>
        <v>0</v>
      </c>
      <c r="DR21" s="21">
        <f>IF(AND(R20="Za",R21="N"),Info!AF8,0)</f>
        <v>0</v>
      </c>
      <c r="DS21" s="21">
        <f>IF(AND(S20="Za",S21="N"),Info!AG8,0)</f>
        <v>0</v>
      </c>
      <c r="DT21" s="21">
        <f>IF(AND(T20="Za",T21="N"),Info!AH8,0)</f>
        <v>0</v>
      </c>
      <c r="DU21" s="21">
        <f>IF(AND(U20="Za",U21="N"),Info!AI8,0)</f>
        <v>0</v>
      </c>
      <c r="DV21" s="21">
        <f>IF(AND(V20="Za",V21="N"),Info!AJ8,0)</f>
        <v>0</v>
      </c>
      <c r="DW21" s="21">
        <f>IF(AND(W20="Za",W21="N"),Info!AK8,0)</f>
        <v>0</v>
      </c>
      <c r="DX21" s="21">
        <f>IF(AND(X20="Za",X21="N"),Info!AL8,0)</f>
        <v>0</v>
      </c>
      <c r="DY21" s="21">
        <f>IF(AND(Y20="Za",Y21="N"),Info!AM8,0)</f>
        <v>0</v>
      </c>
      <c r="DZ21" s="21">
        <f>IF(AND(Z20="Za",Z21="N"),Info!AN8,0)</f>
        <v>0</v>
      </c>
      <c r="EA21" s="21">
        <f>IF(AND(AA20="Za",AA21="N"),Info!AO8,0)</f>
        <v>0</v>
      </c>
      <c r="EB21" s="21">
        <f>IF(AND(AB20="Za",AB21="N"),Info!AP8,0)</f>
        <v>0</v>
      </c>
      <c r="EC21" s="21">
        <f>IF(AND(AC20="Za",AC21="N"),Info!AQ8,0)</f>
        <v>0</v>
      </c>
      <c r="ED21" s="21">
        <f>IF(AND(AD20="Za",AD21="N"),Info!AR8,0)</f>
        <v>0</v>
      </c>
      <c r="EE21" s="21">
        <f>IF(AND(AE20="Za",AE21="N"),Info!AS8,0)</f>
        <v>0</v>
      </c>
      <c r="EF21" s="21">
        <f>IF(AND(AF20="Za",AF21="N"),Info!AT8,0)</f>
        <v>0</v>
      </c>
      <c r="EG21" s="21">
        <f>IF(AND(AG20="Za",AG21="N"),Info!AU8,0)</f>
        <v>0</v>
      </c>
      <c r="EH21" s="21">
        <f t="shared" si="2"/>
        <v>0</v>
      </c>
      <c r="EI21" s="22"/>
      <c r="EJ21" s="22"/>
      <c r="EK21" s="22"/>
      <c r="EL21" s="24" t="s">
        <v>54</v>
      </c>
      <c r="EM21" s="21">
        <f>IF(AND(C28="Za",C29="N"),Info!Q8,0)</f>
        <v>0</v>
      </c>
      <c r="EN21" s="21">
        <f>IF(AND(D28="Za",D29="N"),Info!R8,0)</f>
        <v>0</v>
      </c>
      <c r="EO21" s="21">
        <f>IF(AND(E28="Za",E29="N"),Info!S8,0)</f>
        <v>0</v>
      </c>
      <c r="EP21" s="21">
        <f>IF(AND(F28="Za",F29="N"),Info!T8,0)</f>
        <v>0</v>
      </c>
      <c r="EQ21" s="21">
        <f>IF(AND(G28="Za",G29="N"),Info!U8,0)</f>
        <v>0</v>
      </c>
      <c r="ER21" s="21">
        <f>IF(AND(H28="Za",H29="N"),Info!V8,0)</f>
        <v>0</v>
      </c>
      <c r="ES21" s="21">
        <f>IF(AND(I28="Za",I29="N"),Info!W8,0)</f>
        <v>0</v>
      </c>
      <c r="ET21" s="21">
        <f>IF(AND(J28="Za",J29="N"),Info!X8,0)</f>
        <v>0</v>
      </c>
      <c r="EU21" s="21">
        <f>IF(AND(K28="Za",K29="N"),Info!Y8,0)</f>
        <v>0</v>
      </c>
      <c r="EV21" s="21">
        <f>IF(AND(L28="Za",L29="N"),Info!Z8,0)</f>
        <v>0</v>
      </c>
      <c r="EW21" s="21">
        <f>IF(AND(M28="Za",M29="N"),Info!AA8,0)</f>
        <v>0</v>
      </c>
      <c r="EX21" s="21">
        <f>IF(AND(N28="Za",N29="N"),Info!AB8,0)</f>
        <v>0</v>
      </c>
      <c r="EY21" s="21">
        <f>IF(AND(O28="Za",O29="N"),Info!AC8,0)</f>
        <v>0</v>
      </c>
      <c r="EZ21" s="21">
        <f>IF(AND(P28="Za",P29="N"),Info!AD8,0)</f>
        <v>0</v>
      </c>
      <c r="FA21" s="21">
        <f>IF(AND(Q28="Za",Q29="N"),Info!AE8,0)</f>
        <v>0</v>
      </c>
      <c r="FB21" s="21">
        <f>IF(AND(R28="Za",R29="N"),Info!AF8,0)</f>
        <v>0</v>
      </c>
      <c r="FC21" s="21">
        <f>IF(AND(S28="Za",S29="N"),Info!AG8,0)</f>
        <v>0</v>
      </c>
      <c r="FD21" s="21">
        <f>IF(AND(T28="Za",T29="N"),Info!AH8,0)</f>
        <v>0</v>
      </c>
      <c r="FE21" s="21">
        <f>IF(AND(U28="Za",U29="N"),Info!AI8,0)</f>
        <v>0</v>
      </c>
      <c r="FF21" s="21">
        <f>IF(AND(V28="Za",V29="N"),Info!AJ8,0)</f>
        <v>0</v>
      </c>
      <c r="FG21" s="21">
        <f>IF(AND(W28="Za",W29="N"),Info!AK8,0)</f>
        <v>0</v>
      </c>
      <c r="FH21" s="21">
        <f>IF(AND(X28="Za",X29="N"),Info!AL8,0)</f>
        <v>0</v>
      </c>
      <c r="FI21" s="21">
        <f>IF(AND(Y28="Za",Y29="N"),Info!AM8,0)</f>
        <v>0</v>
      </c>
      <c r="FJ21" s="21">
        <f>IF(AND(Z28="Za",Z29="N"),Info!AN8,0)</f>
        <v>0</v>
      </c>
      <c r="FK21" s="21">
        <f>IF(AND(AA28="Za",AA29="N"),Info!AO8,0)</f>
        <v>0</v>
      </c>
      <c r="FL21" s="21">
        <f>IF(AND(AB28="Za",AB29="N"),Info!AP8,0)</f>
        <v>0</v>
      </c>
      <c r="FM21" s="21">
        <f>IF(AND(AC28="Za",AC29="N"),Info!AQ8,0)</f>
        <v>0</v>
      </c>
      <c r="FN21" s="21">
        <f>IF(AND(AD28="Za",AD29="N"),Info!AR8,0)</f>
        <v>0</v>
      </c>
      <c r="FO21" s="21">
        <f>IF(AND(AE28="Za",AE29="N"),Info!AS8,0)</f>
        <v>0</v>
      </c>
      <c r="FP21" s="21">
        <f>IF(AND(AF28="Za",AF29="N"),Info!AT8,0)</f>
        <v>0</v>
      </c>
      <c r="FQ21" s="21">
        <f>IF(AND(AG28="Za",AG29="N"),Info!AU8,0)</f>
        <v>0</v>
      </c>
      <c r="FR21" s="21">
        <f t="shared" si="3"/>
        <v>0</v>
      </c>
      <c r="FS21" s="22"/>
      <c r="FT21" s="22"/>
      <c r="FU21" s="22"/>
      <c r="FV21" s="24" t="s">
        <v>54</v>
      </c>
      <c r="FW21" s="21">
        <f>IF(AND(C36="Za",C37="N"),Info!Q8,0)</f>
        <v>0</v>
      </c>
      <c r="FX21" s="21">
        <f>IF(AND(D36="Za",D37="N"),Info!R8,0)</f>
        <v>0</v>
      </c>
      <c r="FY21" s="21">
        <f>IF(AND(E36="Za",E37="N"),Info!S8,0)</f>
        <v>0</v>
      </c>
      <c r="FZ21" s="21">
        <f>IF(AND(F36="Za",F37="N"),Info!T8,0)</f>
        <v>0</v>
      </c>
      <c r="GA21" s="21">
        <f>IF(AND(G36="Za",G37="N"),Info!U8,0)</f>
        <v>190.45</v>
      </c>
      <c r="GB21" s="21">
        <f>IF(AND(H36="Za",H37="N"),Info!V8,0)</f>
        <v>0</v>
      </c>
      <c r="GC21" s="21">
        <f>IF(AND(I36="Za",I37="N"),Info!W8,0)</f>
        <v>0</v>
      </c>
      <c r="GD21" s="21">
        <f>IF(AND(J36="Za",J37="N"),Info!X8,0)</f>
        <v>0</v>
      </c>
      <c r="GE21" s="21">
        <f>IF(AND(K36="Za",K37="N"),Info!Y8,0)</f>
        <v>0</v>
      </c>
      <c r="GF21" s="21">
        <f>IF(AND(L36="Za",L37="N"),Info!Z8,0)</f>
        <v>0</v>
      </c>
      <c r="GG21" s="21">
        <f>IF(AND(M36="Za",M37="N"),Info!AA8,0)</f>
        <v>0</v>
      </c>
      <c r="GH21" s="21">
        <f>IF(AND(N36="Za",N37="N"),Info!AB8,0)</f>
        <v>0</v>
      </c>
      <c r="GI21" s="21">
        <f>IF(AND(O36="Za",O37="N"),Info!AC8,0)</f>
        <v>0</v>
      </c>
      <c r="GJ21" s="21">
        <f>IF(AND(P36="Za",P37="N"),Info!AD8,0)</f>
        <v>0</v>
      </c>
      <c r="GK21" s="21">
        <f>IF(AND(Q36="Za",Q37="N"),Info!AE8,0)</f>
        <v>0</v>
      </c>
      <c r="GL21" s="21">
        <f>IF(AND(R36="Za",R37="N"),Info!AF8,0)</f>
        <v>0</v>
      </c>
      <c r="GM21" s="21">
        <f>IF(AND(S36="Za",S37="N"),Info!AG8,0)</f>
        <v>0</v>
      </c>
      <c r="GN21" s="21">
        <f>IF(AND(T36="Za",T37="N"),Info!AH8,0)</f>
        <v>0</v>
      </c>
      <c r="GO21" s="21">
        <f>IF(AND(U36="Za",U37="N"),Info!AI8,0)</f>
        <v>0</v>
      </c>
      <c r="GP21" s="21">
        <f>IF(AND(V36="Za",V37="N"),Info!AJ8,0)</f>
        <v>0</v>
      </c>
      <c r="GQ21" s="21">
        <f>IF(AND(W36="Za",W37="N"),Info!AK8,0)</f>
        <v>0</v>
      </c>
      <c r="GR21" s="21">
        <f>IF(AND(X36="Za",X37="N"),Info!AL8,0)</f>
        <v>0</v>
      </c>
      <c r="GS21" s="21">
        <f>IF(AND(Y36="Za",Y37="N"),Info!AM8,0)</f>
        <v>0</v>
      </c>
      <c r="GT21" s="21">
        <f>IF(AND(Z36="Za",Z37="N"),Info!AN8,0)</f>
        <v>0</v>
      </c>
      <c r="GU21" s="21">
        <f>IF(AND(AA36="Za",AA37="N"),Info!AO8,0)</f>
        <v>0</v>
      </c>
      <c r="GV21" s="21">
        <f>IF(AND(AB36="Za",AB37="N"),Info!AP8,0)</f>
        <v>0</v>
      </c>
      <c r="GW21" s="21">
        <f>IF(AND(AC36="Za",AC37="N"),Info!AQ8,0)</f>
        <v>0</v>
      </c>
      <c r="GX21" s="21">
        <f>IF(AND(AD36="Za",AD37="N"),Info!AR8,0)</f>
        <v>0</v>
      </c>
      <c r="GY21" s="21">
        <f>IF(AND(AE36="Za",AE37="N"),Info!AS8,0)</f>
        <v>0</v>
      </c>
      <c r="GZ21" s="21">
        <f>IF(AND(AF36="Za",AF37="N"),Info!AT8,0)</f>
        <v>0</v>
      </c>
      <c r="HA21" s="21">
        <f>IF(AND(AG36="Za",AG37="N"),Info!AU8,0)</f>
        <v>0</v>
      </c>
      <c r="HB21" s="21">
        <f t="shared" si="4"/>
        <v>190.45</v>
      </c>
      <c r="HC21" s="22"/>
      <c r="HD21" s="22"/>
      <c r="HE21" s="22"/>
      <c r="HF21" s="24" t="s">
        <v>54</v>
      </c>
      <c r="HG21" s="21">
        <f>IF(AND(C44="Za",C45="N"),Info!Q8,0)</f>
        <v>0</v>
      </c>
      <c r="HH21" s="21">
        <f>IF(AND(D44="Za",D45="N"),Info!R8,0)</f>
        <v>0</v>
      </c>
      <c r="HI21" s="21">
        <f>IF(AND(E44="Za",E45="N"),Info!S8,0)</f>
        <v>0</v>
      </c>
      <c r="HJ21" s="21">
        <f>IF(AND(F44="Za",F45="N"),Info!T8,0)</f>
        <v>0</v>
      </c>
      <c r="HK21" s="21">
        <f>IF(AND(G44="Za",G45="N"),Info!U8,0)</f>
        <v>0</v>
      </c>
      <c r="HL21" s="21">
        <f>IF(AND(H44="Za",H45="N"),Info!V8,0)</f>
        <v>0</v>
      </c>
      <c r="HM21" s="21">
        <f>IF(AND(I44="Za",I45="N"),Info!W8,0)</f>
        <v>0</v>
      </c>
      <c r="HN21" s="21">
        <f>IF(AND(J44="Za",J45="N"),Info!X8,0)</f>
        <v>0</v>
      </c>
      <c r="HO21" s="21">
        <f>IF(AND(K44="Za",K45="N"),Info!Y8,0)</f>
        <v>0</v>
      </c>
      <c r="HP21" s="21">
        <f>IF(AND(L44="Za",L45="N"),Info!Z8,0)</f>
        <v>0</v>
      </c>
      <c r="HQ21" s="21">
        <f>IF(AND(M44="Za",M45="N"),Info!AA8,0)</f>
        <v>0</v>
      </c>
      <c r="HR21" s="21">
        <f>IF(AND(N44="Za",N45="N"),Info!AB8,0)</f>
        <v>0</v>
      </c>
      <c r="HS21" s="21">
        <f>IF(AND(O44="Za",O45="N"),Info!AC8,0)</f>
        <v>0</v>
      </c>
      <c r="HT21" s="21">
        <f>IF(AND(P44="Za",P45="N"),Info!AD8,0)</f>
        <v>190.45</v>
      </c>
      <c r="HU21" s="21">
        <f>IF(AND(Q44="Za",Q45="N"),Info!AE8,0)</f>
        <v>0</v>
      </c>
      <c r="HV21" s="21">
        <f>IF(AND(R44="Za",R45="N"),Info!AF8,0)</f>
        <v>0</v>
      </c>
      <c r="HW21" s="21">
        <f>IF(AND(S44="Za",S45="N"),Info!AG8,0)</f>
        <v>0</v>
      </c>
      <c r="HX21" s="21">
        <f>IF(AND(T44="Za",T45="N"),Info!AH8,0)</f>
        <v>0</v>
      </c>
      <c r="HY21" s="21">
        <f>IF(AND(U44="Za",U45="N"),Info!AI8,0)</f>
        <v>0</v>
      </c>
      <c r="HZ21" s="21">
        <f>IF(AND(V44="Za",V45="N"),Info!AJ8,0)</f>
        <v>0</v>
      </c>
      <c r="IA21" s="21">
        <f>IF(AND(W44="Za",W45="N"),Info!AK8,0)</f>
        <v>0</v>
      </c>
      <c r="IB21" s="21">
        <f>IF(AND(X44="Za",X45="N"),Info!AL8,0)</f>
        <v>0</v>
      </c>
      <c r="IC21" s="21">
        <f>IF(AND(Y44="Za",Y45="N"),Info!AM8,0)</f>
        <v>0</v>
      </c>
      <c r="ID21" s="21">
        <f>IF(AND(Z44="Za",Z45="N"),Info!AN8,0)</f>
        <v>0</v>
      </c>
      <c r="IE21" s="21">
        <f>IF(AND(AA44="Za",AA45="N"),Info!AO8,0)</f>
        <v>0</v>
      </c>
      <c r="IF21" s="21">
        <f>IF(AND(AB44="Za",AB45="N"),Info!AP8,0)</f>
        <v>0</v>
      </c>
      <c r="IG21" s="21">
        <f>IF(AND(AC44="Za",AC45="N"),Info!AQ8,0)</f>
        <v>0</v>
      </c>
      <c r="IH21" s="21">
        <f>IF(AND(AD44="Za",AD45="N"),Info!AR8,0)</f>
        <v>0</v>
      </c>
      <c r="II21" s="21">
        <f>IF(AND(AE44="Za",AE45="N"),Info!AS8,0)</f>
        <v>0</v>
      </c>
      <c r="IJ21" s="21">
        <f>IF(AND(AF44="Za",AF45="N"),Info!AT8,0)</f>
        <v>0</v>
      </c>
      <c r="IK21" s="21">
        <f>IF(AND(AG44="Za",AG45="N"),Info!AU8,0)</f>
        <v>0</v>
      </c>
      <c r="IL21" s="21">
        <f t="shared" si="5"/>
        <v>190.45</v>
      </c>
      <c r="IM21" s="22"/>
      <c r="IN21" s="22"/>
      <c r="IO21" s="22"/>
      <c r="IP21" s="22"/>
      <c r="IQ21" s="22"/>
      <c r="IR21" s="22"/>
      <c r="IS21" s="22"/>
      <c r="IT21" s="17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</row>
    <row r="22" spans="2:318">
      <c r="AH22" s="24" t="s">
        <v>55</v>
      </c>
      <c r="AI22" s="21">
        <f>IF(AND(C4="Zo",C5="V"),Info!Q9,0)</f>
        <v>0</v>
      </c>
      <c r="AJ22" s="21">
        <f>IF(AND(D4="Zo",D5="V"),Info!R9,0)</f>
        <v>0</v>
      </c>
      <c r="AK22" s="21">
        <f>IF(AND(E4="Zo",E5="V"),Info!S9,0)</f>
        <v>0</v>
      </c>
      <c r="AL22" s="21">
        <f>IF(AND(F4="Zo",F5="V"),Info!T9,0)</f>
        <v>0</v>
      </c>
      <c r="AM22" s="21">
        <f>IF(AND(G4="Zo",G5="V"),Info!U9,0)</f>
        <v>278.35000000000002</v>
      </c>
      <c r="AN22" s="21">
        <f>IF(AND(H4="Zo",H5="V"),Info!V9,0)</f>
        <v>0</v>
      </c>
      <c r="AO22" s="21">
        <f>IF(AND(I4="Zo",I5="V"),Info!W9,0)</f>
        <v>0</v>
      </c>
      <c r="AP22" s="21">
        <f>IF(AND(J4="Zo",J5="V"),Info!X9,0)</f>
        <v>0</v>
      </c>
      <c r="AQ22" s="21">
        <f>IF(AND(K4="Zo",K5="V"),Info!Y9,0)</f>
        <v>0</v>
      </c>
      <c r="AR22" s="21">
        <f>IF(AND(L4="Zo",L5="V"),Info!Z9,0)</f>
        <v>0</v>
      </c>
      <c r="AS22" s="21">
        <f>IF(AND(M4="Zo",M5="V"),Info!AA9,0)</f>
        <v>0</v>
      </c>
      <c r="AT22" s="21">
        <f>IF(AND(N4="Zo",N5="V"),Info!AB9,0)</f>
        <v>0</v>
      </c>
      <c r="AU22" s="21">
        <f>IF(AND(O4="Zo",O5="V"),Info!AC9,0)</f>
        <v>0</v>
      </c>
      <c r="AV22" s="21">
        <f>IF(AND(P4="Zo",P5="V"),Info!AD9,0)</f>
        <v>0</v>
      </c>
      <c r="AW22" s="21">
        <f>IF(AND(Q4="Zo",Q5="V"),Info!AE9,0)</f>
        <v>0</v>
      </c>
      <c r="AX22" s="21">
        <f>IF(AND(R4="Zo",R5="V"),Info!AF9,0)</f>
        <v>0</v>
      </c>
      <c r="AY22" s="21">
        <f>IF(AND(S4="Zo",S5="V"),Info!AG9,0)</f>
        <v>0</v>
      </c>
      <c r="AZ22" s="21">
        <f>IF(AND(T4="Zo",T5="V"),Info!AH9,0)</f>
        <v>0</v>
      </c>
      <c r="BA22" s="21">
        <f>IF(AND(U4="Zo",U5="V"),Info!AI9,0)</f>
        <v>0</v>
      </c>
      <c r="BB22" s="21">
        <f>IF(AND(V4="Zo",V5="V"),Info!AJ9,0)</f>
        <v>0</v>
      </c>
      <c r="BC22" s="21">
        <f>IF(AND(W4="Zo",W5="V"),Info!AK9,0)</f>
        <v>0</v>
      </c>
      <c r="BD22" s="21">
        <f>IF(AND(X4="Zo",X5="V"),Info!AL9,0)</f>
        <v>0</v>
      </c>
      <c r="BE22" s="21">
        <f>IF(AND(Y4="Zo",Y5="V"),Info!AM9,0)</f>
        <v>0</v>
      </c>
      <c r="BF22" s="21">
        <f>IF(AND(Z4="Zo",Z5="V"),Info!AN9,0)</f>
        <v>0</v>
      </c>
      <c r="BG22" s="21">
        <f>IF(AND(AA4="Zo",AA5="V"),Info!AO9,0)</f>
        <v>0</v>
      </c>
      <c r="BH22" s="21">
        <f>IF(AND(AB4="Zo",AB5="V"),Info!AP9,0)</f>
        <v>0</v>
      </c>
      <c r="BI22" s="21">
        <f>IF(AND(AC4="Zo",AC5="V"),Info!AQ9,0)</f>
        <v>0</v>
      </c>
      <c r="BJ22" s="21">
        <f>IF(AND(AD4="Zo",AD5="V"),Info!AR9,0)</f>
        <v>0</v>
      </c>
      <c r="BK22" s="21">
        <f>IF(AND(AE4="Zo",AE5="V"),Info!AS9,0)</f>
        <v>0</v>
      </c>
      <c r="BL22" s="21">
        <f>IF(AND(AF4="Zo",AF5="V"),Info!AT9,0)</f>
        <v>0</v>
      </c>
      <c r="BM22" s="21">
        <f>IF(AND(AG4="Zo",AG5="V"),Info!AU9,0)</f>
        <v>0</v>
      </c>
      <c r="BN22" s="21">
        <f t="shared" si="0"/>
        <v>278.35000000000002</v>
      </c>
      <c r="BO22" s="22"/>
      <c r="BP22" s="22"/>
      <c r="BQ22" s="22"/>
      <c r="BR22" s="24" t="s">
        <v>55</v>
      </c>
      <c r="BS22" s="21">
        <f>IF(AND(C12="Zo",C13="V"),Info!Q9,0)</f>
        <v>0</v>
      </c>
      <c r="BT22" s="21">
        <f>IF(AND(D12="Zo",D13="V"),Info!R9,0)</f>
        <v>0</v>
      </c>
      <c r="BU22" s="21">
        <f>IF(AND(E12="Zo",E13="V"),Info!S9,0)</f>
        <v>0</v>
      </c>
      <c r="BV22" s="21">
        <f>IF(AND(F12="Zo",F13="V"),Info!T9,0)</f>
        <v>0</v>
      </c>
      <c r="BW22" s="21">
        <f>IF(AND(G12="Zo",G13="V"),Info!U9,0)</f>
        <v>0</v>
      </c>
      <c r="BX22" s="21">
        <f>IF(AND(H12="Zo",H13="V"),Info!V9,0)</f>
        <v>0</v>
      </c>
      <c r="BY22" s="21">
        <f>IF(AND(I12="Zo",I13="V"),Info!W9,0)</f>
        <v>0</v>
      </c>
      <c r="BZ22" s="21">
        <f>IF(AND(J12="Zo",J13="V"),Info!X9,0)</f>
        <v>0</v>
      </c>
      <c r="CA22" s="21">
        <f>IF(AND(K12="Zo",K13="V"),Info!Y9,0)</f>
        <v>0</v>
      </c>
      <c r="CB22" s="21">
        <f>IF(AND(L12="Zo",L13="V"),Info!Z9,0)</f>
        <v>0</v>
      </c>
      <c r="CC22" s="21">
        <f>IF(AND(M12="Zo",M13="V"),Info!AA9,0)</f>
        <v>0</v>
      </c>
      <c r="CD22" s="21">
        <f>IF(AND(N12="Zo",N13="V"),Info!AB9,0)</f>
        <v>0</v>
      </c>
      <c r="CE22" s="21">
        <f>IF(AND(O12="Zo",O13="V"),Info!AC9,0)</f>
        <v>0</v>
      </c>
      <c r="CF22" s="21">
        <f>IF(AND(P12="Zo",P13="V"),Info!AD9,0)</f>
        <v>0</v>
      </c>
      <c r="CG22" s="21">
        <f>IF(AND(Q12="Zo",Q13="V"),Info!AE9,0)</f>
        <v>278.35000000000002</v>
      </c>
      <c r="CH22" s="21">
        <f>IF(AND(R12="Zo",R13="V"),Info!AF9,0)</f>
        <v>0</v>
      </c>
      <c r="CI22" s="21">
        <f>IF(AND(S12="Zo",S13="V"),Info!AG9,0)</f>
        <v>0</v>
      </c>
      <c r="CJ22" s="21">
        <f>IF(AND(T12="Zo",T13="V"),Info!AH9,0)</f>
        <v>0</v>
      </c>
      <c r="CK22" s="21">
        <f>IF(AND(U12="Zo",U13="V"),Info!AI9,0)</f>
        <v>0</v>
      </c>
      <c r="CL22" s="21">
        <f>IF(AND(V12="Zo",V13="V"),Info!AJ9,0)</f>
        <v>0</v>
      </c>
      <c r="CM22" s="21">
        <f>IF(AND(W12="Zo",W13="V"),Info!AK9,0)</f>
        <v>0</v>
      </c>
      <c r="CN22" s="21">
        <f>IF(AND(X12="Zo",X13="V"),Info!AL9,0)</f>
        <v>0</v>
      </c>
      <c r="CO22" s="21">
        <f>IF(AND(Y12="Zo",Y13="V"),Info!AM9,0)</f>
        <v>0</v>
      </c>
      <c r="CP22" s="21">
        <f>IF(AND(Z12="Zo",Z13="V"),Info!AN9,0)</f>
        <v>0</v>
      </c>
      <c r="CQ22" s="21">
        <f>IF(AND(AA12="Zo",AA13="V"),Info!AO9,0)</f>
        <v>0</v>
      </c>
      <c r="CR22" s="21">
        <f>IF(AND(AB12="Zo",AB13="V"),Info!AP9,0)</f>
        <v>0</v>
      </c>
      <c r="CS22" s="21">
        <f>IF(AND(AC12="Zo",AC13="V"),Info!AQ9,0)</f>
        <v>0</v>
      </c>
      <c r="CT22" s="21">
        <f>IF(AND(AD12="Zo",AD13="V"),Info!AR9,0)</f>
        <v>0</v>
      </c>
      <c r="CU22" s="21">
        <f>IF(AND(AE12="Zo",AE13="V"),Info!AS9,0)</f>
        <v>0</v>
      </c>
      <c r="CV22" s="21">
        <f>IF(AND(AF12="Zo",AF13="V"),Info!AT9,0)</f>
        <v>0</v>
      </c>
      <c r="CW22" s="21">
        <f>IF(AND(AG12="Zo",AG13="V"),Info!AU9,0)</f>
        <v>0</v>
      </c>
      <c r="CX22" s="21">
        <f t="shared" si="1"/>
        <v>278.35000000000002</v>
      </c>
      <c r="CY22" s="22"/>
      <c r="CZ22" s="22"/>
      <c r="DA22" s="22"/>
      <c r="DB22" s="24" t="s">
        <v>55</v>
      </c>
      <c r="DC22" s="21">
        <f>IF(AND(C20="Zo",C21="V"),Info!Q9,0)</f>
        <v>0</v>
      </c>
      <c r="DD22" s="21">
        <f>IF(AND(D20="Zo",D21="V"),Info!R9,0)</f>
        <v>0</v>
      </c>
      <c r="DE22" s="21">
        <f>IF(AND(E20="Zo",E21="V"),Info!S9,0)</f>
        <v>278.35000000000002</v>
      </c>
      <c r="DF22" s="21">
        <f>IF(AND(F20="Zo",F21="V"),Info!T9,0)</f>
        <v>0</v>
      </c>
      <c r="DG22" s="21">
        <f>IF(AND(G20="Zo",G21="V"),Info!U9,0)</f>
        <v>0</v>
      </c>
      <c r="DH22" s="21">
        <f>IF(AND(H20="Zo",H21="V"),Info!V9,0)</f>
        <v>0</v>
      </c>
      <c r="DI22" s="21">
        <f>IF(AND(I20="Zo",I21="V"),Info!W9,0)</f>
        <v>0</v>
      </c>
      <c r="DJ22" s="21">
        <f>IF(AND(J20="Zo",J21="V"),Info!X9,0)</f>
        <v>0</v>
      </c>
      <c r="DK22" s="21">
        <f>IF(AND(K20="Zo",K21="V"),Info!Y9,0)</f>
        <v>0</v>
      </c>
      <c r="DL22" s="21">
        <f>IF(AND(L20="Zo",L21="V"),Info!Z9,0)</f>
        <v>0</v>
      </c>
      <c r="DM22" s="21">
        <f>IF(AND(M20="Zo",M21="V"),Info!AA9,0)</f>
        <v>0</v>
      </c>
      <c r="DN22" s="21">
        <f>IF(AND(N20="Zo",N21="V"),Info!AB9,0)</f>
        <v>0</v>
      </c>
      <c r="DO22" s="21">
        <f>IF(AND(O20="Zo",O21="V"),Info!AC9,0)</f>
        <v>0</v>
      </c>
      <c r="DP22" s="21">
        <f>IF(AND(P20="Zo",P21="V"),Info!AD9,0)</f>
        <v>0</v>
      </c>
      <c r="DQ22" s="21">
        <f>IF(AND(Q20="Zo",Q21="V"),Info!AE9,0)</f>
        <v>0</v>
      </c>
      <c r="DR22" s="21">
        <f>IF(AND(R20="Zo",R21="V"),Info!AF9,0)</f>
        <v>0</v>
      </c>
      <c r="DS22" s="21">
        <f>IF(AND(S20="Zo",S21="V"),Info!AG9,0)</f>
        <v>0</v>
      </c>
      <c r="DT22" s="21">
        <f>IF(AND(T20="Zo",T21="V"),Info!AH9,0)</f>
        <v>0</v>
      </c>
      <c r="DU22" s="21">
        <f>IF(AND(U20="Zo",U21="V"),Info!AI9,0)</f>
        <v>0</v>
      </c>
      <c r="DV22" s="21">
        <f>IF(AND(V20="Zo",V21="V"),Info!AJ9,0)</f>
        <v>0</v>
      </c>
      <c r="DW22" s="21">
        <f>IF(AND(W20="Zo",W21="V"),Info!AK9,0)</f>
        <v>0</v>
      </c>
      <c r="DX22" s="21">
        <f>IF(AND(X20="Zo",X21="V"),Info!AL9,0)</f>
        <v>0</v>
      </c>
      <c r="DY22" s="21">
        <f>IF(AND(Y20="Zo",Y21="V"),Info!AM9,0)</f>
        <v>0</v>
      </c>
      <c r="DZ22" s="21">
        <f>IF(AND(Z20="Zo",Z21="V"),Info!AN9,0)</f>
        <v>278.35000000000002</v>
      </c>
      <c r="EA22" s="21">
        <f>IF(AND(AA20="Zo",AA21="V"),Info!AO9,0)</f>
        <v>0</v>
      </c>
      <c r="EB22" s="21">
        <f>IF(AND(AB20="Zo",AB21="V"),Info!AP9,0)</f>
        <v>0</v>
      </c>
      <c r="EC22" s="21">
        <f>IF(AND(AC20="Zo",AC21="V"),Info!AQ9,0)</f>
        <v>0</v>
      </c>
      <c r="ED22" s="21">
        <f>IF(AND(AD20="Zo",AD21="V"),Info!AR9,0)</f>
        <v>0</v>
      </c>
      <c r="EE22" s="21">
        <f>IF(AND(AE20="Zo",AE21="V"),Info!AS9,0)</f>
        <v>0</v>
      </c>
      <c r="EF22" s="21">
        <f>IF(AND(AF20="Zo",AF21="V"),Info!AT9,0)</f>
        <v>0</v>
      </c>
      <c r="EG22" s="21">
        <f>IF(AND(AG20="Zo",AG21="V"),Info!AU9,0)</f>
        <v>0</v>
      </c>
      <c r="EH22" s="21">
        <f t="shared" si="2"/>
        <v>556.70000000000005</v>
      </c>
      <c r="EI22" s="22"/>
      <c r="EJ22" s="22"/>
      <c r="EK22" s="22"/>
      <c r="EL22" s="24" t="s">
        <v>55</v>
      </c>
      <c r="EM22" s="21">
        <f>IF(AND(C28="Zo",C29="V"),Info!Q9,0)</f>
        <v>0</v>
      </c>
      <c r="EN22" s="21">
        <f>IF(AND(D28="Zo",D29="V"),Info!R9,0)</f>
        <v>0</v>
      </c>
      <c r="EO22" s="21">
        <f>IF(AND(E28="Zo",E29="V"),Info!S9,0)</f>
        <v>0</v>
      </c>
      <c r="EP22" s="21">
        <f>IF(AND(F28="Zo",F29="V"),Info!T9,0)</f>
        <v>0</v>
      </c>
      <c r="EQ22" s="21">
        <f>IF(AND(G28="Zo",G29="V"),Info!U9,0)</f>
        <v>0</v>
      </c>
      <c r="ER22" s="21">
        <f>IF(AND(H28="Zo",H29="V"),Info!V9,0)</f>
        <v>0</v>
      </c>
      <c r="ES22" s="21">
        <f>IF(AND(I28="Zo",I29="V"),Info!W9,0)</f>
        <v>0</v>
      </c>
      <c r="ET22" s="21">
        <f>IF(AND(J28="Zo",J29="V"),Info!X9,0)</f>
        <v>0</v>
      </c>
      <c r="EU22" s="21">
        <f>IF(AND(K28="Zo",K29="V"),Info!Y9,0)</f>
        <v>0</v>
      </c>
      <c r="EV22" s="21">
        <f>IF(AND(L28="Zo",L29="V"),Info!Z9,0)</f>
        <v>0</v>
      </c>
      <c r="EW22" s="21">
        <f>IF(AND(M28="Zo",M29="V"),Info!AA9,0)</f>
        <v>0</v>
      </c>
      <c r="EX22" s="21">
        <f>IF(AND(N28="Zo",N29="V"),Info!AB9,0)</f>
        <v>278.35000000000002</v>
      </c>
      <c r="EY22" s="21">
        <f>IF(AND(O28="Zo",O29="V"),Info!AC9,0)</f>
        <v>0</v>
      </c>
      <c r="EZ22" s="21">
        <f>IF(AND(P28="Zo",P29="V"),Info!AD9,0)</f>
        <v>0</v>
      </c>
      <c r="FA22" s="21">
        <f>IF(AND(Q28="Zo",Q29="V"),Info!AE9,0)</f>
        <v>0</v>
      </c>
      <c r="FB22" s="21">
        <f>IF(AND(R28="Zo",R29="V"),Info!AF9,0)</f>
        <v>0</v>
      </c>
      <c r="FC22" s="21">
        <f>IF(AND(S28="Zo",S29="V"),Info!AG9,0)</f>
        <v>0</v>
      </c>
      <c r="FD22" s="21">
        <f>IF(AND(T28="Zo",T29="V"),Info!AH9,0)</f>
        <v>0</v>
      </c>
      <c r="FE22" s="21">
        <f>IF(AND(U28="Zo",U29="V"),Info!AI9,0)</f>
        <v>0</v>
      </c>
      <c r="FF22" s="21">
        <f>IF(AND(V28="Zo",V29="V"),Info!AJ9,0)</f>
        <v>0</v>
      </c>
      <c r="FG22" s="21">
        <f>IF(AND(W28="Zo",W29="V"),Info!AK9,0)</f>
        <v>0</v>
      </c>
      <c r="FH22" s="21">
        <f>IF(AND(X28="Zo",X29="V"),Info!AL9,0)</f>
        <v>0</v>
      </c>
      <c r="FI22" s="21">
        <f>IF(AND(Y28="Zo",Y29="V"),Info!AM9,0)</f>
        <v>0</v>
      </c>
      <c r="FJ22" s="21">
        <f>IF(AND(Z28="Zo",Z29="V"),Info!AN9,0)</f>
        <v>0</v>
      </c>
      <c r="FK22" s="21">
        <f>IF(AND(AA28="Zo",AA29="V"),Info!AO9,0)</f>
        <v>0</v>
      </c>
      <c r="FL22" s="21">
        <f>IF(AND(AB28="Zo",AB29="V"),Info!AP9,0)</f>
        <v>0</v>
      </c>
      <c r="FM22" s="21">
        <f>IF(AND(AC28="Zo",AC29="V"),Info!AQ9,0)</f>
        <v>0</v>
      </c>
      <c r="FN22" s="21">
        <f>IF(AND(AD28="Zo",AD29="V"),Info!AR9,0)</f>
        <v>0</v>
      </c>
      <c r="FO22" s="21">
        <f>IF(AND(AE28="Zo",AE29="V"),Info!AS9,0)</f>
        <v>0</v>
      </c>
      <c r="FP22" s="21">
        <f>IF(AND(AF28="Zo",AF29="V"),Info!AT9,0)</f>
        <v>0</v>
      </c>
      <c r="FQ22" s="21">
        <f>IF(AND(AG28="Zo",AG29="V"),Info!AU9,0)</f>
        <v>0</v>
      </c>
      <c r="FR22" s="21">
        <f t="shared" si="3"/>
        <v>278.35000000000002</v>
      </c>
      <c r="FS22" s="22"/>
      <c r="FT22" s="22"/>
      <c r="FU22" s="22"/>
      <c r="FV22" s="24" t="s">
        <v>55</v>
      </c>
      <c r="FW22" s="21">
        <f>IF(AND(C36="Zo",C37="V"),Info!Q9,0)</f>
        <v>0</v>
      </c>
      <c r="FX22" s="21">
        <f>IF(AND(D36="Zo",D37="V"),Info!R9,0)</f>
        <v>0</v>
      </c>
      <c r="FY22" s="21">
        <f>IF(AND(E36="Zo",E37="V"),Info!S9,0)</f>
        <v>0</v>
      </c>
      <c r="FZ22" s="21">
        <f>IF(AND(F36="Zo",F37="V"),Info!T9,0)</f>
        <v>0</v>
      </c>
      <c r="GA22" s="21">
        <f>IF(AND(G36="Zo",G37="V"),Info!U9,0)</f>
        <v>0</v>
      </c>
      <c r="GB22" s="21">
        <f>IF(AND(H36="Zo",H37="V"),Info!V9,0)</f>
        <v>0</v>
      </c>
      <c r="GC22" s="21">
        <f>IF(AND(I36="Zo",I37="V"),Info!W9,0)</f>
        <v>0</v>
      </c>
      <c r="GD22" s="21">
        <f>IF(AND(J36="Zo",J37="V"),Info!X9,0)</f>
        <v>0</v>
      </c>
      <c r="GE22" s="21">
        <f>IF(AND(K36="Zo",K37="V"),Info!Y9,0)</f>
        <v>0</v>
      </c>
      <c r="GF22" s="21">
        <f>IF(AND(L36="Zo",L37="V"),Info!Z9,0)</f>
        <v>0</v>
      </c>
      <c r="GG22" s="21">
        <f>IF(AND(M36="Zo",M37="V"),Info!AA9,0)</f>
        <v>0</v>
      </c>
      <c r="GH22" s="21">
        <f>IF(AND(N36="Zo",N37="V"),Info!AB9,0)</f>
        <v>0</v>
      </c>
      <c r="GI22" s="21">
        <f>IF(AND(O36="Zo",O37="V"),Info!AC9,0)</f>
        <v>0</v>
      </c>
      <c r="GJ22" s="21">
        <f>IF(AND(P36="Zo",P37="V"),Info!AD9,0)</f>
        <v>0</v>
      </c>
      <c r="GK22" s="21">
        <f>IF(AND(Q36="Zo",Q37="V"),Info!AE9,0)</f>
        <v>0</v>
      </c>
      <c r="GL22" s="21">
        <f>IF(AND(R36="Zo",R37="V"),Info!AF9,0)</f>
        <v>0</v>
      </c>
      <c r="GM22" s="21">
        <f>IF(AND(S36="Zo",S37="V"),Info!AG9,0)</f>
        <v>0</v>
      </c>
      <c r="GN22" s="21">
        <f>IF(AND(T36="Zo",T37="V"),Info!AH9,0)</f>
        <v>0</v>
      </c>
      <c r="GO22" s="21">
        <f>IF(AND(U36="Zo",U37="V"),Info!AI9,0)</f>
        <v>0</v>
      </c>
      <c r="GP22" s="21">
        <f>IF(AND(V36="Zo",V37="V"),Info!AJ9,0)</f>
        <v>278.35000000000002</v>
      </c>
      <c r="GQ22" s="21">
        <f>IF(AND(W36="Zo",W37="V"),Info!AK9,0)</f>
        <v>0</v>
      </c>
      <c r="GR22" s="21">
        <f>IF(AND(X36="Zo",X37="V"),Info!AL9,0)</f>
        <v>0</v>
      </c>
      <c r="GS22" s="21">
        <f>IF(AND(Y36="Zo",Y37="V"),Info!AM9,0)</f>
        <v>0</v>
      </c>
      <c r="GT22" s="21">
        <f>IF(AND(Z36="Zo",Z37="V"),Info!AN9,0)</f>
        <v>0</v>
      </c>
      <c r="GU22" s="21">
        <f>IF(AND(AA36="Zo",AA37="V"),Info!AO9,0)</f>
        <v>0</v>
      </c>
      <c r="GV22" s="21">
        <f>IF(AND(AB36="Zo",AB37="V"),Info!AP9,0)</f>
        <v>0</v>
      </c>
      <c r="GW22" s="21">
        <f>IF(AND(AC36="Zo",AC37="V"),Info!AQ9,0)</f>
        <v>0</v>
      </c>
      <c r="GX22" s="21">
        <f>IF(AND(AD36="Zo",AD37="V"),Info!AR9,0)</f>
        <v>0</v>
      </c>
      <c r="GY22" s="21">
        <f>IF(AND(AE36="Zo",AE37="V"),Info!AS9,0)</f>
        <v>0</v>
      </c>
      <c r="GZ22" s="21">
        <f>IF(AND(AF36="Zo",AF37="V"),Info!AT9,0)</f>
        <v>0</v>
      </c>
      <c r="HA22" s="21">
        <f>IF(AND(AG36="Zo",AG37="V"),Info!AU9,0)</f>
        <v>0</v>
      </c>
      <c r="HB22" s="21">
        <f t="shared" si="4"/>
        <v>278.35000000000002</v>
      </c>
      <c r="HC22" s="22"/>
      <c r="HD22" s="22"/>
      <c r="HE22" s="22"/>
      <c r="HF22" s="24" t="s">
        <v>55</v>
      </c>
      <c r="HG22" s="21">
        <f>IF(AND(C44="Zo",C45="V"),Info!Q9,0)</f>
        <v>0</v>
      </c>
      <c r="HH22" s="21">
        <f>IF(AND(D44="Zo",D45="V"),Info!R9,0)</f>
        <v>0</v>
      </c>
      <c r="HI22" s="21">
        <f>IF(AND(E44="Zo",E45="V"),Info!S9,0)</f>
        <v>0</v>
      </c>
      <c r="HJ22" s="21">
        <f>IF(AND(F44="Zo",F45="V"),Info!T9,0)</f>
        <v>0</v>
      </c>
      <c r="HK22" s="21">
        <f>IF(AND(G44="Zo",G45="V"),Info!U9,0)</f>
        <v>0</v>
      </c>
      <c r="HL22" s="21">
        <f>IF(AND(H44="Zo",H45="V"),Info!V9,0)</f>
        <v>0</v>
      </c>
      <c r="HM22" s="21">
        <f>IF(AND(I44="Zo",I45="V"),Info!W9,0)</f>
        <v>0</v>
      </c>
      <c r="HN22" s="21">
        <f>IF(AND(J44="Zo",J45="V"),Info!X9,0)</f>
        <v>0</v>
      </c>
      <c r="HO22" s="21">
        <f>IF(AND(K44="Zo",K45="V"),Info!Y9,0)</f>
        <v>0</v>
      </c>
      <c r="HP22" s="21">
        <f>IF(AND(L44="Zo",L45="V"),Info!Z9,0)</f>
        <v>0</v>
      </c>
      <c r="HQ22" s="21">
        <f>IF(AND(M44="Zo",M45="V"),Info!AA9,0)</f>
        <v>0</v>
      </c>
      <c r="HR22" s="21">
        <f>IF(AND(N44="Zo",N45="V"),Info!AB9,0)</f>
        <v>0</v>
      </c>
      <c r="HS22" s="21">
        <f>IF(AND(O44="Zo",O45="V"),Info!AC9,0)</f>
        <v>0</v>
      </c>
      <c r="HT22" s="21">
        <f>IF(AND(P44="Zo",P45="V"),Info!AD9,0)</f>
        <v>0</v>
      </c>
      <c r="HU22" s="21">
        <f>IF(AND(Q44="Zo",Q45="V"),Info!AE9,0)</f>
        <v>0</v>
      </c>
      <c r="HV22" s="21">
        <f>IF(AND(R44="Zo",R45="V"),Info!AF9,0)</f>
        <v>0</v>
      </c>
      <c r="HW22" s="21">
        <f>IF(AND(S44="Zo",S45="V"),Info!AG9,0)</f>
        <v>0</v>
      </c>
      <c r="HX22" s="21">
        <f>IF(AND(T44="Zo",T45="V"),Info!AH9,0)</f>
        <v>0</v>
      </c>
      <c r="HY22" s="21">
        <f>IF(AND(U44="Zo",U45="V"),Info!AI9,0)</f>
        <v>0</v>
      </c>
      <c r="HZ22" s="21">
        <f>IF(AND(V44="Zo",V45="V"),Info!AJ9,0)</f>
        <v>0</v>
      </c>
      <c r="IA22" s="21">
        <f>IF(AND(W44="Zo",W45="V"),Info!AK9,0)</f>
        <v>0</v>
      </c>
      <c r="IB22" s="21">
        <f>IF(AND(X44="Zo",X45="V"),Info!AL9,0)</f>
        <v>0</v>
      </c>
      <c r="IC22" s="21">
        <f>IF(AND(Y44="Zo",Y45="V"),Info!AM9,0)</f>
        <v>0</v>
      </c>
      <c r="ID22" s="21">
        <f>IF(AND(Z44="Zo",Z45="V"),Info!AN9,0)</f>
        <v>0</v>
      </c>
      <c r="IE22" s="21">
        <f>IF(AND(AA44="Zo",AA45="V"),Info!AO9,0)</f>
        <v>0</v>
      </c>
      <c r="IF22" s="21">
        <f>IF(AND(AB44="Zo",AB45="V"),Info!AP9,0)</f>
        <v>0</v>
      </c>
      <c r="IG22" s="21">
        <f>IF(AND(AC44="Zo",AC45="V"),Info!AQ9,0)</f>
        <v>0</v>
      </c>
      <c r="IH22" s="21">
        <f>IF(AND(AD44="Zo",AD45="V"),Info!AR9,0)</f>
        <v>0</v>
      </c>
      <c r="II22" s="21">
        <f>IF(AND(AE44="Zo",AE45="V"),Info!AS9,0)</f>
        <v>278.35000000000002</v>
      </c>
      <c r="IJ22" s="21">
        <f>IF(AND(AF44="Zo",AF45="V"),Info!AT9,0)</f>
        <v>0</v>
      </c>
      <c r="IK22" s="21">
        <f>IF(AND(AG44="Zo",AG45="V"),Info!AU9,0)</f>
        <v>0</v>
      </c>
      <c r="IL22" s="21">
        <f t="shared" si="5"/>
        <v>278.35000000000002</v>
      </c>
      <c r="IM22" s="22"/>
      <c r="IN22" s="22"/>
      <c r="IO22" s="22"/>
      <c r="IP22" s="22"/>
      <c r="IQ22" s="22"/>
      <c r="IR22" s="22"/>
      <c r="IS22" s="22"/>
      <c r="IT22" s="17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  <c r="JV22" s="22"/>
      <c r="JW22" s="22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2"/>
      <c r="KO22" s="22"/>
      <c r="KP22" s="22"/>
      <c r="KQ22" s="22"/>
      <c r="KR22" s="22"/>
      <c r="KS22" s="22"/>
      <c r="KT22" s="22"/>
      <c r="KU22" s="22"/>
      <c r="KV22" s="22"/>
      <c r="KW22" s="22"/>
      <c r="KX22" s="22"/>
      <c r="KY22" s="22"/>
      <c r="KZ22" s="22"/>
      <c r="LA22" s="22"/>
      <c r="LB22" s="22"/>
      <c r="LC22" s="22"/>
      <c r="LD22" s="22"/>
      <c r="LE22" s="22"/>
      <c r="LF22" s="22"/>
    </row>
    <row r="23" spans="2:318">
      <c r="B23" s="15" t="s">
        <v>15</v>
      </c>
      <c r="C23" s="15">
        <v>1</v>
      </c>
      <c r="D23" s="15">
        <v>2</v>
      </c>
      <c r="E23" s="15">
        <v>3</v>
      </c>
      <c r="F23" s="15">
        <v>4</v>
      </c>
      <c r="G23" s="15">
        <v>5</v>
      </c>
      <c r="H23" s="15">
        <v>6</v>
      </c>
      <c r="I23" s="15">
        <v>7</v>
      </c>
      <c r="J23" s="15">
        <v>8</v>
      </c>
      <c r="K23" s="15">
        <v>9</v>
      </c>
      <c r="L23" s="15">
        <v>10</v>
      </c>
      <c r="M23" s="15">
        <v>11</v>
      </c>
      <c r="N23" s="15">
        <v>12</v>
      </c>
      <c r="O23" s="15">
        <v>13</v>
      </c>
      <c r="P23" s="15">
        <v>14</v>
      </c>
      <c r="Q23" s="15">
        <v>15</v>
      </c>
      <c r="R23" s="15">
        <v>16</v>
      </c>
      <c r="S23" s="15">
        <v>17</v>
      </c>
      <c r="T23" s="15">
        <v>18</v>
      </c>
      <c r="U23" s="15">
        <v>19</v>
      </c>
      <c r="V23" s="15">
        <v>20</v>
      </c>
      <c r="W23" s="15">
        <v>21</v>
      </c>
      <c r="X23" s="15">
        <v>22</v>
      </c>
      <c r="Y23" s="15">
        <v>23</v>
      </c>
      <c r="Z23" s="15">
        <v>24</v>
      </c>
      <c r="AA23" s="15">
        <v>25</v>
      </c>
      <c r="AB23" s="15">
        <v>26</v>
      </c>
      <c r="AC23" s="15">
        <v>27</v>
      </c>
      <c r="AD23" s="15">
        <v>28</v>
      </c>
      <c r="AE23" s="15">
        <v>29</v>
      </c>
      <c r="AF23" s="15">
        <v>30</v>
      </c>
      <c r="AH23" s="20" t="s">
        <v>56</v>
      </c>
      <c r="AI23" s="21">
        <f>IF(AND(C4="Zo",C5="L"),Info!Q10,0)</f>
        <v>0</v>
      </c>
      <c r="AJ23" s="21">
        <f>IF(AND(D4="Zo",D5="L"),Info!R10,0)</f>
        <v>0</v>
      </c>
      <c r="AK23" s="21">
        <f>IF(AND(E4="Zo",E5="L"),Info!S10,0)</f>
        <v>0</v>
      </c>
      <c r="AL23" s="21">
        <f>IF(AND(F4="Zo",F5="L"),Info!T10,0)</f>
        <v>0</v>
      </c>
      <c r="AM23" s="21">
        <f>IF(AND(G4="Zo",G5="L"),Info!U10,0)</f>
        <v>0</v>
      </c>
      <c r="AN23" s="21">
        <f>IF(AND(H4="Zo",H5="L"),Info!V10,0)</f>
        <v>0</v>
      </c>
      <c r="AO23" s="21">
        <f>IF(AND(I4="Zo",I5="L"),Info!W10,0)</f>
        <v>0</v>
      </c>
      <c r="AP23" s="21">
        <f>IF(AND(J4="Zo",J5="L"),Info!X10,0)</f>
        <v>0</v>
      </c>
      <c r="AQ23" s="21">
        <f>IF(AND(K4="Zo",K5="L"),Info!Y10,0)</f>
        <v>0</v>
      </c>
      <c r="AR23" s="21">
        <f>IF(AND(L4="Zo",L5="L"),Info!Z10,0)</f>
        <v>0</v>
      </c>
      <c r="AS23" s="21">
        <f>IF(AND(M4="Zo",M5="L"),Info!AA10,0)</f>
        <v>0</v>
      </c>
      <c r="AT23" s="21">
        <f>IF(AND(N4="Zo",N5="L"),Info!AB10,0)</f>
        <v>0</v>
      </c>
      <c r="AU23" s="21">
        <f>IF(AND(O4="Zo",O5="L"),Info!AC10,0)</f>
        <v>0</v>
      </c>
      <c r="AV23" s="21">
        <f>IF(AND(P4="Zo",P5="L"),Info!AD10,0)</f>
        <v>0</v>
      </c>
      <c r="AW23" s="21">
        <f>IF(AND(Q4="Zo",Q5="L"),Info!AE10,0)</f>
        <v>0</v>
      </c>
      <c r="AX23" s="21">
        <f>IF(AND(R4="Zo",R5="L"),Info!AF10,0)</f>
        <v>0</v>
      </c>
      <c r="AY23" s="21">
        <f>IF(AND(S4="Zo",S5="L"),Info!AG10,0)</f>
        <v>0</v>
      </c>
      <c r="AZ23" s="21">
        <f>IF(AND(T4="Zo",T5="L"),Info!AH10,0)</f>
        <v>0</v>
      </c>
      <c r="BA23" s="21">
        <f>IF(AND(U4="Zo",U5="L"),Info!AI10,0)</f>
        <v>0</v>
      </c>
      <c r="BB23" s="21">
        <f>IF(AND(V4="Zo",V5="L"),Info!AJ10,0)</f>
        <v>0</v>
      </c>
      <c r="BC23" s="21">
        <f>IF(AND(W4="Zo",W5="L"),Info!AK10,0)</f>
        <v>0</v>
      </c>
      <c r="BD23" s="21">
        <f>IF(AND(X4="Zo",X5="L"),Info!AL10,0)</f>
        <v>0</v>
      </c>
      <c r="BE23" s="21">
        <f>IF(AND(Y4="Zo",Y5="L"),Info!AM10,0)</f>
        <v>0</v>
      </c>
      <c r="BF23" s="21">
        <f>IF(AND(Z4="Zo",Z5="L"),Info!AN10,0)</f>
        <v>0</v>
      </c>
      <c r="BG23" s="21">
        <f>IF(AND(AA4="Zo",AA5="L"),Info!AO10,0)</f>
        <v>0</v>
      </c>
      <c r="BH23" s="21">
        <f>IF(AND(AB4="Zo",AB5="L"),Info!AP10,0)</f>
        <v>278.35000000000002</v>
      </c>
      <c r="BI23" s="21">
        <f>IF(AND(AC4="Zo",AC5="L"),Info!AQ10,0)</f>
        <v>0</v>
      </c>
      <c r="BJ23" s="21">
        <f>IF(AND(AD4="Zo",AD5="L"),Info!AR10,0)</f>
        <v>0</v>
      </c>
      <c r="BK23" s="21">
        <f>IF(AND(AE4="Zo",AE5="L"),Info!AS10,0)</f>
        <v>0</v>
      </c>
      <c r="BL23" s="21">
        <f>IF(AND(AF4="Zo",AF5="L"),Info!AT10,0)</f>
        <v>0</v>
      </c>
      <c r="BM23" s="21">
        <f>IF(AND(AG4="Zo",AG5="L"),Info!AU10,0)</f>
        <v>0</v>
      </c>
      <c r="BN23" s="21">
        <f t="shared" si="0"/>
        <v>278.35000000000002</v>
      </c>
      <c r="BO23" s="22"/>
      <c r="BP23" s="22"/>
      <c r="BQ23" s="22"/>
      <c r="BR23" s="20" t="s">
        <v>56</v>
      </c>
      <c r="BS23" s="21">
        <f>IF(AND(C12="Zo",C13="L"),Info!Q10,0)</f>
        <v>0</v>
      </c>
      <c r="BT23" s="21">
        <f>IF(AND(D12="Zo",D13="L"),Info!R10,0)</f>
        <v>0</v>
      </c>
      <c r="BU23" s="21">
        <f>IF(AND(E12="Zo",E13="L"),Info!S10,0)</f>
        <v>0</v>
      </c>
      <c r="BV23" s="21">
        <f>IF(AND(F12="Zo",F13="L"),Info!T10,0)</f>
        <v>0</v>
      </c>
      <c r="BW23" s="21">
        <f>IF(AND(G12="Zo",G13="L"),Info!U10,0)</f>
        <v>0</v>
      </c>
      <c r="BX23" s="21">
        <f>IF(AND(H12="Zo",H13="L"),Info!V10,0)</f>
        <v>0</v>
      </c>
      <c r="BY23" s="21">
        <f>IF(AND(I12="Zo",I13="L"),Info!W10,0)</f>
        <v>0</v>
      </c>
      <c r="BZ23" s="21">
        <f>IF(AND(J12="Zo",J13="L"),Info!X10,0)</f>
        <v>0</v>
      </c>
      <c r="CA23" s="21">
        <f>IF(AND(K12="Zo",K13="L"),Info!Y10,0)</f>
        <v>0</v>
      </c>
      <c r="CB23" s="21">
        <f>IF(AND(L12="Zo",L13="L"),Info!Z10,0)</f>
        <v>0</v>
      </c>
      <c r="CC23" s="21">
        <f>IF(AND(M12="Zo",M13="L"),Info!AA10,0)</f>
        <v>0</v>
      </c>
      <c r="CD23" s="21">
        <f>IF(AND(N12="Zo",N13="L"),Info!AB10,0)</f>
        <v>0</v>
      </c>
      <c r="CE23" s="21">
        <f>IF(AND(O12="Zo",O13="L"),Info!AC10,0)</f>
        <v>0</v>
      </c>
      <c r="CF23" s="21">
        <f>IF(AND(P12="Zo",P13="L"),Info!AD10,0)</f>
        <v>0</v>
      </c>
      <c r="CG23" s="21">
        <f>IF(AND(Q12="Zo",Q13="L"),Info!AE10,0)</f>
        <v>0</v>
      </c>
      <c r="CH23" s="21">
        <f>IF(AND(R12="Zo",R13="L"),Info!AF10,0)</f>
        <v>0</v>
      </c>
      <c r="CI23" s="21">
        <f>IF(AND(S12="Zo",S13="L"),Info!AG10,0)</f>
        <v>0</v>
      </c>
      <c r="CJ23" s="21">
        <f>IF(AND(T12="Zo",T13="L"),Info!AH10,0)</f>
        <v>0</v>
      </c>
      <c r="CK23" s="21">
        <f>IF(AND(U12="Zo",U13="L"),Info!AI10,0)</f>
        <v>0</v>
      </c>
      <c r="CL23" s="21">
        <f>IF(AND(V12="Zo",V13="L"),Info!AJ10,0)</f>
        <v>0</v>
      </c>
      <c r="CM23" s="21">
        <f>IF(AND(W12="Zo",W13="L"),Info!AK10,0)</f>
        <v>0</v>
      </c>
      <c r="CN23" s="21">
        <f>IF(AND(X12="Zo",X13="L"),Info!AL10,0)</f>
        <v>0</v>
      </c>
      <c r="CO23" s="21">
        <f>IF(AND(Y12="Zo",Y13="L"),Info!AM10,0)</f>
        <v>0</v>
      </c>
      <c r="CP23" s="21">
        <f>IF(AND(Z12="Zo",Z13="L"),Info!AN10,0)</f>
        <v>0</v>
      </c>
      <c r="CQ23" s="21">
        <f>IF(AND(AA12="Zo",AA13="L"),Info!AO10,0)</f>
        <v>0</v>
      </c>
      <c r="CR23" s="21">
        <f>IF(AND(AB12="Zo",AB13="L"),Info!AP10,0)</f>
        <v>0</v>
      </c>
      <c r="CS23" s="21">
        <f>IF(AND(AC12="Zo",AC13="L"),Info!AQ10,0)</f>
        <v>0</v>
      </c>
      <c r="CT23" s="21">
        <f>IF(AND(AD12="Zo",AD13="L"),Info!AR10,0)</f>
        <v>0</v>
      </c>
      <c r="CU23" s="21">
        <f>IF(AND(AE12="Zo",AE13="L"),Info!AS10,0)</f>
        <v>0</v>
      </c>
      <c r="CV23" s="21">
        <f>IF(AND(AF12="Zo",AF13="L"),Info!AT10,0)</f>
        <v>0</v>
      </c>
      <c r="CW23" s="21">
        <f>IF(AND(AG12="Zo",AG13="L"),Info!AU10,0)</f>
        <v>0</v>
      </c>
      <c r="CX23" s="21">
        <f t="shared" si="1"/>
        <v>0</v>
      </c>
      <c r="CY23" s="22"/>
      <c r="CZ23" s="22"/>
      <c r="DA23" s="22"/>
      <c r="DB23" s="20" t="s">
        <v>56</v>
      </c>
      <c r="DC23" s="21">
        <f>IF(AND(C20="Zo",C21="L"),Info!Q10,0)</f>
        <v>0</v>
      </c>
      <c r="DD23" s="21">
        <f>IF(AND(D20="Zo",D21="L"),Info!R10,0)</f>
        <v>0</v>
      </c>
      <c r="DE23" s="21">
        <f>IF(AND(E20="Zo",E21="L"),Info!S10,0)</f>
        <v>0</v>
      </c>
      <c r="DF23" s="21">
        <f>IF(AND(F20="Zo",F21="L"),Info!T10,0)</f>
        <v>0</v>
      </c>
      <c r="DG23" s="21">
        <f>IF(AND(G20="Zo",G21="L"),Info!U10,0)</f>
        <v>0</v>
      </c>
      <c r="DH23" s="21">
        <f>IF(AND(H20="Zo",H21="L"),Info!V10,0)</f>
        <v>0</v>
      </c>
      <c r="DI23" s="21">
        <f>IF(AND(I20="Zo",I21="L"),Info!W10,0)</f>
        <v>0</v>
      </c>
      <c r="DJ23" s="21">
        <f>IF(AND(J20="Zo",J21="L"),Info!X10,0)</f>
        <v>0</v>
      </c>
      <c r="DK23" s="21">
        <f>IF(AND(K20="Zo",K21="L"),Info!Y10,0)</f>
        <v>0</v>
      </c>
      <c r="DL23" s="21">
        <f>IF(AND(L20="Zo",L21="L"),Info!Z10,0)</f>
        <v>0</v>
      </c>
      <c r="DM23" s="21">
        <f>IF(AND(M20="Zo",M21="L"),Info!AA10,0)</f>
        <v>0</v>
      </c>
      <c r="DN23" s="21">
        <f>IF(AND(N20="Zo",N21="L"),Info!AB10,0)</f>
        <v>0</v>
      </c>
      <c r="DO23" s="21">
        <f>IF(AND(O20="Zo",O21="L"),Info!AC10,0)</f>
        <v>0</v>
      </c>
      <c r="DP23" s="21">
        <f>IF(AND(P20="Zo",P21="L"),Info!AD10,0)</f>
        <v>0</v>
      </c>
      <c r="DQ23" s="21">
        <f>IF(AND(Q20="Zo",Q21="L"),Info!AE10,0)</f>
        <v>0</v>
      </c>
      <c r="DR23" s="21">
        <f>IF(AND(R20="Zo",R21="L"),Info!AF10,0)</f>
        <v>0</v>
      </c>
      <c r="DS23" s="21">
        <f>IF(AND(S20="Zo",S21="L"),Info!AG10,0)</f>
        <v>0</v>
      </c>
      <c r="DT23" s="21">
        <f>IF(AND(T20="Zo",T21="L"),Info!AH10,0)</f>
        <v>0</v>
      </c>
      <c r="DU23" s="21">
        <f>IF(AND(U20="Zo",U21="L"),Info!AI10,0)</f>
        <v>0</v>
      </c>
      <c r="DV23" s="21">
        <f>IF(AND(V20="Zo",V21="L"),Info!AJ10,0)</f>
        <v>0</v>
      </c>
      <c r="DW23" s="21">
        <f>IF(AND(W20="Zo",W21="L"),Info!AK10,0)</f>
        <v>0</v>
      </c>
      <c r="DX23" s="21">
        <f>IF(AND(X20="Zo",X21="L"),Info!AL10,0)</f>
        <v>0</v>
      </c>
      <c r="DY23" s="21">
        <f>IF(AND(Y20="Zo",Y21="L"),Info!AM10,0)</f>
        <v>0</v>
      </c>
      <c r="DZ23" s="21">
        <f>IF(AND(Z20="Zo",Z21="L"),Info!AN10,0)</f>
        <v>0</v>
      </c>
      <c r="EA23" s="21">
        <f>IF(AND(AA20="Zo",AA21="L"),Info!AO10,0)</f>
        <v>0</v>
      </c>
      <c r="EB23" s="21">
        <f>IF(AND(AB20="Zo",AB21="L"),Info!AP10,0)</f>
        <v>0</v>
      </c>
      <c r="EC23" s="21">
        <f>IF(AND(AC20="Zo",AC21="L"),Info!AQ10,0)</f>
        <v>0</v>
      </c>
      <c r="ED23" s="21">
        <f>IF(AND(AD20="Zo",AD21="L"),Info!AR10,0)</f>
        <v>0</v>
      </c>
      <c r="EE23" s="21">
        <f>IF(AND(AE20="Zo",AE21="L"),Info!AS10,0)</f>
        <v>0</v>
      </c>
      <c r="EF23" s="21">
        <f>IF(AND(AF20="Zo",AF21="L"),Info!AT10,0)</f>
        <v>0</v>
      </c>
      <c r="EG23" s="21">
        <f>IF(AND(AG20="Zo",AG21="L"),Info!AU10,0)</f>
        <v>0</v>
      </c>
      <c r="EH23" s="21">
        <f t="shared" si="2"/>
        <v>0</v>
      </c>
      <c r="EI23" s="22"/>
      <c r="EJ23" s="22"/>
      <c r="EK23" s="22"/>
      <c r="EL23" s="20" t="s">
        <v>56</v>
      </c>
      <c r="EM23" s="21">
        <f>IF(AND(C28="Zo",C29="L"),Info!Q10,0)</f>
        <v>0</v>
      </c>
      <c r="EN23" s="21">
        <f>IF(AND(D28="Zo",D29="L"),Info!R10,0)</f>
        <v>0</v>
      </c>
      <c r="EO23" s="21">
        <f>IF(AND(E28="Zo",E29="L"),Info!S10,0)</f>
        <v>0</v>
      </c>
      <c r="EP23" s="21">
        <f>IF(AND(F28="Zo",F29="L"),Info!T10,0)</f>
        <v>0</v>
      </c>
      <c r="EQ23" s="21">
        <f>IF(AND(G28="Zo",G29="L"),Info!U10,0)</f>
        <v>278.35000000000002</v>
      </c>
      <c r="ER23" s="21">
        <f>IF(AND(H28="Zo",H29="L"),Info!V10,0)</f>
        <v>0</v>
      </c>
      <c r="ES23" s="21">
        <f>IF(AND(I28="Zo",I29="L"),Info!W10,0)</f>
        <v>0</v>
      </c>
      <c r="ET23" s="21">
        <f>IF(AND(J28="Zo",J29="L"),Info!X10,0)</f>
        <v>0</v>
      </c>
      <c r="EU23" s="21">
        <f>IF(AND(K28="Zo",K29="L"),Info!Y10,0)</f>
        <v>0</v>
      </c>
      <c r="EV23" s="21">
        <f>IF(AND(L28="Zo",L29="L"),Info!Z10,0)</f>
        <v>0</v>
      </c>
      <c r="EW23" s="21">
        <f>IF(AND(M28="Zo",M29="L"),Info!AA10,0)</f>
        <v>0</v>
      </c>
      <c r="EX23" s="21">
        <f>IF(AND(N28="Zo",N29="L"),Info!AB10,0)</f>
        <v>0</v>
      </c>
      <c r="EY23" s="21">
        <f>IF(AND(O28="Zo",O29="L"),Info!AC10,0)</f>
        <v>0</v>
      </c>
      <c r="EZ23" s="21">
        <f>IF(AND(P28="Zo",P29="L"),Info!AD10,0)</f>
        <v>0</v>
      </c>
      <c r="FA23" s="21">
        <f>IF(AND(Q28="Zo",Q29="L"),Info!AE10,0)</f>
        <v>0</v>
      </c>
      <c r="FB23" s="21">
        <f>IF(AND(R28="Zo",R29="L"),Info!AF10,0)</f>
        <v>0</v>
      </c>
      <c r="FC23" s="21">
        <f>IF(AND(S28="Zo",S29="L"),Info!AG10,0)</f>
        <v>0</v>
      </c>
      <c r="FD23" s="21">
        <f>IF(AND(T28="Zo",T29="L"),Info!AH10,0)</f>
        <v>0</v>
      </c>
      <c r="FE23" s="21">
        <f>IF(AND(U28="Zo",U29="L"),Info!AI10,0)</f>
        <v>0</v>
      </c>
      <c r="FF23" s="21">
        <f>IF(AND(V28="Zo",V29="L"),Info!AJ10,0)</f>
        <v>0</v>
      </c>
      <c r="FG23" s="21">
        <f>IF(AND(W28="Zo",W29="L"),Info!AK10,0)</f>
        <v>0</v>
      </c>
      <c r="FH23" s="21">
        <f>IF(AND(X28="Zo",X29="L"),Info!AL10,0)</f>
        <v>0</v>
      </c>
      <c r="FI23" s="21">
        <f>IF(AND(Y28="Zo",Y29="L"),Info!AM10,0)</f>
        <v>0</v>
      </c>
      <c r="FJ23" s="21">
        <f>IF(AND(Z28="Zo",Z29="L"),Info!AN10,0)</f>
        <v>0</v>
      </c>
      <c r="FK23" s="21">
        <f>IF(AND(AA28="Zo",AA29="L"),Info!AO10,0)</f>
        <v>0</v>
      </c>
      <c r="FL23" s="21">
        <f>IF(AND(AB28="Zo",AB29="L"),Info!AP10,0)</f>
        <v>0</v>
      </c>
      <c r="FM23" s="21">
        <f>IF(AND(AC28="Zo",AC29="L"),Info!AQ10,0)</f>
        <v>0</v>
      </c>
      <c r="FN23" s="21">
        <f>IF(AND(AD28="Zo",AD29="L"),Info!AR10,0)</f>
        <v>0</v>
      </c>
      <c r="FO23" s="21">
        <f>IF(AND(AE28="Zo",AE29="L"),Info!AS10,0)</f>
        <v>0</v>
      </c>
      <c r="FP23" s="21">
        <f>IF(AND(AF28="Zo",AF29="L"),Info!AT10,0)</f>
        <v>0</v>
      </c>
      <c r="FQ23" s="21">
        <f>IF(AND(AG28="Zo",AG29="L"),Info!AU10,0)</f>
        <v>0</v>
      </c>
      <c r="FR23" s="21">
        <f t="shared" si="3"/>
        <v>278.35000000000002</v>
      </c>
      <c r="FS23" s="22"/>
      <c r="FT23" s="22"/>
      <c r="FU23" s="22"/>
      <c r="FV23" s="20" t="s">
        <v>56</v>
      </c>
      <c r="FW23" s="21">
        <f>IF(AND(C36="Zo",C37="L"),Info!Q10,0)</f>
        <v>0</v>
      </c>
      <c r="FX23" s="21">
        <f>IF(AND(D36="Zo",D37="L"),Info!R10,0)</f>
        <v>0</v>
      </c>
      <c r="FY23" s="21">
        <f>IF(AND(E36="Zo",E37="L"),Info!S10,0)</f>
        <v>0</v>
      </c>
      <c r="FZ23" s="21">
        <f>IF(AND(F36="Zo",F37="L"),Info!T10,0)</f>
        <v>0</v>
      </c>
      <c r="GA23" s="21">
        <f>IF(AND(G36="Zo",G37="L"),Info!U10,0)</f>
        <v>0</v>
      </c>
      <c r="GB23" s="21">
        <f>IF(AND(H36="Zo",H37="L"),Info!V10,0)</f>
        <v>0</v>
      </c>
      <c r="GC23" s="21">
        <f>IF(AND(I36="Zo",I37="L"),Info!W10,0)</f>
        <v>0</v>
      </c>
      <c r="GD23" s="21">
        <f>IF(AND(J36="Zo",J37="L"),Info!X10,0)</f>
        <v>0</v>
      </c>
      <c r="GE23" s="21">
        <f>IF(AND(K36="Zo",K37="L"),Info!Y10,0)</f>
        <v>0</v>
      </c>
      <c r="GF23" s="21">
        <f>IF(AND(L36="Zo",L37="L"),Info!Z10,0)</f>
        <v>0</v>
      </c>
      <c r="GG23" s="21">
        <f>IF(AND(M36="Zo",M37="L"),Info!AA10,0)</f>
        <v>0</v>
      </c>
      <c r="GH23" s="21">
        <f>IF(AND(N36="Zo",N37="L"),Info!AB10,0)</f>
        <v>0</v>
      </c>
      <c r="GI23" s="21">
        <f>IF(AND(O36="Zo",O37="L"),Info!AC10,0)</f>
        <v>278.35000000000002</v>
      </c>
      <c r="GJ23" s="21">
        <f>IF(AND(P36="Zo",P37="L"),Info!AD10,0)</f>
        <v>0</v>
      </c>
      <c r="GK23" s="21">
        <f>IF(AND(Q36="Zo",Q37="L"),Info!AE10,0)</f>
        <v>0</v>
      </c>
      <c r="GL23" s="21">
        <f>IF(AND(R36="Zo",R37="L"),Info!AF10,0)</f>
        <v>0</v>
      </c>
      <c r="GM23" s="21">
        <f>IF(AND(S36="Zo",S37="L"),Info!AG10,0)</f>
        <v>0</v>
      </c>
      <c r="GN23" s="21">
        <f>IF(AND(T36="Zo",T37="L"),Info!AH10,0)</f>
        <v>0</v>
      </c>
      <c r="GO23" s="21">
        <f>IF(AND(U36="Zo",U37="L"),Info!AI10,0)</f>
        <v>0</v>
      </c>
      <c r="GP23" s="21">
        <f>IF(AND(V36="Zo",V37="L"),Info!AJ10,0)</f>
        <v>0</v>
      </c>
      <c r="GQ23" s="21">
        <f>IF(AND(W36="Zo",W37="L"),Info!AK10,0)</f>
        <v>0</v>
      </c>
      <c r="GR23" s="21">
        <f>IF(AND(X36="Zo",X37="L"),Info!AL10,0)</f>
        <v>0</v>
      </c>
      <c r="GS23" s="21">
        <f>IF(AND(Y36="Zo",Y37="L"),Info!AM10,0)</f>
        <v>0</v>
      </c>
      <c r="GT23" s="21">
        <f>IF(AND(Z36="Zo",Z37="L"),Info!AN10,0)</f>
        <v>0</v>
      </c>
      <c r="GU23" s="21">
        <f>IF(AND(AA36="Zo",AA37="L"),Info!AO10,0)</f>
        <v>0</v>
      </c>
      <c r="GV23" s="21">
        <f>IF(AND(AB36="Zo",AB37="L"),Info!AP10,0)</f>
        <v>0</v>
      </c>
      <c r="GW23" s="21">
        <f>IF(AND(AC36="Zo",AC37="L"),Info!AQ10,0)</f>
        <v>0</v>
      </c>
      <c r="GX23" s="21">
        <f>IF(AND(AD36="Zo",AD37="L"),Info!AR10,0)</f>
        <v>0</v>
      </c>
      <c r="GY23" s="21">
        <f>IF(AND(AE36="Zo",AE37="L"),Info!AS10,0)</f>
        <v>0</v>
      </c>
      <c r="GZ23" s="21">
        <f>IF(AND(AF36="Zo",AF37="L"),Info!AT10,0)</f>
        <v>0</v>
      </c>
      <c r="HA23" s="21">
        <f>IF(AND(AG36="Zo",AG37="L"),Info!AU10,0)</f>
        <v>0</v>
      </c>
      <c r="HB23" s="21">
        <f t="shared" si="4"/>
        <v>278.35000000000002</v>
      </c>
      <c r="HC23" s="22"/>
      <c r="HD23" s="22"/>
      <c r="HE23" s="22"/>
      <c r="HF23" s="20" t="s">
        <v>56</v>
      </c>
      <c r="HG23" s="21">
        <f>IF(AND(C44="Zo",C45="L"),Info!Q10,0)</f>
        <v>278.35000000000002</v>
      </c>
      <c r="HH23" s="21">
        <f>IF(AND(D44="Zo",D45="L"),Info!R10,0)</f>
        <v>0</v>
      </c>
      <c r="HI23" s="21">
        <f>IF(AND(E44="Zo",E45="L"),Info!S10,0)</f>
        <v>0</v>
      </c>
      <c r="HJ23" s="21">
        <f>IF(AND(F44="Zo",F45="L"),Info!T10,0)</f>
        <v>0</v>
      </c>
      <c r="HK23" s="21">
        <f>IF(AND(G44="Zo",G45="L"),Info!U10,0)</f>
        <v>0</v>
      </c>
      <c r="HL23" s="21">
        <f>IF(AND(H44="Zo",H45="L"),Info!V10,0)</f>
        <v>0</v>
      </c>
      <c r="HM23" s="21">
        <f>IF(AND(I44="Zo",I45="L"),Info!W10,0)</f>
        <v>0</v>
      </c>
      <c r="HN23" s="21">
        <f>IF(AND(J44="Zo",J45="L"),Info!X10,0)</f>
        <v>0</v>
      </c>
      <c r="HO23" s="21">
        <f>IF(AND(K44="Zo",K45="L"),Info!Y10,0)</f>
        <v>0</v>
      </c>
      <c r="HP23" s="21">
        <f>IF(AND(L44="Zo",L45="L"),Info!Z10,0)</f>
        <v>0</v>
      </c>
      <c r="HQ23" s="21">
        <f>IF(AND(M44="Zo",M45="L"),Info!AA10,0)</f>
        <v>0</v>
      </c>
      <c r="HR23" s="21">
        <f>IF(AND(N44="Zo",N45="L"),Info!AB10,0)</f>
        <v>0</v>
      </c>
      <c r="HS23" s="21">
        <f>IF(AND(O44="Zo",O45="L"),Info!AC10,0)</f>
        <v>0</v>
      </c>
      <c r="HT23" s="21">
        <f>IF(AND(P44="Zo",P45="L"),Info!AD10,0)</f>
        <v>0</v>
      </c>
      <c r="HU23" s="21">
        <f>IF(AND(Q44="Zo",Q45="L"),Info!AE10,0)</f>
        <v>0</v>
      </c>
      <c r="HV23" s="21">
        <f>IF(AND(R44="Zo",R45="L"),Info!AF10,0)</f>
        <v>0</v>
      </c>
      <c r="HW23" s="21">
        <f>IF(AND(S44="Zo",S45="L"),Info!AG10,0)</f>
        <v>0</v>
      </c>
      <c r="HX23" s="21">
        <f>IF(AND(T44="Zo",T45="L"),Info!AH10,0)</f>
        <v>0</v>
      </c>
      <c r="HY23" s="21">
        <f>IF(AND(U44="Zo",U45="L"),Info!AI10,0)</f>
        <v>0</v>
      </c>
      <c r="HZ23" s="21">
        <f>IF(AND(V44="Zo",V45="L"),Info!AJ10,0)</f>
        <v>0</v>
      </c>
      <c r="IA23" s="21">
        <f>IF(AND(W44="Zo",W45="L"),Info!AK10,0)</f>
        <v>0</v>
      </c>
      <c r="IB23" s="21">
        <f>IF(AND(X44="Zo",X45="L"),Info!AL10,0)</f>
        <v>278.35000000000002</v>
      </c>
      <c r="IC23" s="21">
        <f>IF(AND(Y44="Zo",Y45="L"),Info!AM10,0)</f>
        <v>0</v>
      </c>
      <c r="ID23" s="21">
        <f>IF(AND(Z44="Zo",Z45="L"),Info!AN10,0)</f>
        <v>0</v>
      </c>
      <c r="IE23" s="21">
        <f>IF(AND(AA44="Zo",AA45="L"),Info!AO10,0)</f>
        <v>0</v>
      </c>
      <c r="IF23" s="21">
        <f>IF(AND(AB44="Zo",AB45="L"),Info!AP10,0)</f>
        <v>0</v>
      </c>
      <c r="IG23" s="21">
        <f>IF(AND(AC44="Zo",AC45="L"),Info!AQ10,0)</f>
        <v>0</v>
      </c>
      <c r="IH23" s="21">
        <f>IF(AND(AD44="Zo",AD45="L"),Info!AR10,0)</f>
        <v>0</v>
      </c>
      <c r="II23" s="21">
        <f>IF(AND(AE44="Zo",AE45="L"),Info!AS10,0)</f>
        <v>0</v>
      </c>
      <c r="IJ23" s="21">
        <f>IF(AND(AF44="Zo",AF45="L"),Info!AT10,0)</f>
        <v>0</v>
      </c>
      <c r="IK23" s="21">
        <f>IF(AND(AG44="Zo",AG45="L"),Info!AU10,0)</f>
        <v>0</v>
      </c>
      <c r="IL23" s="21">
        <f t="shared" si="5"/>
        <v>556.70000000000005</v>
      </c>
      <c r="IM23" s="22"/>
      <c r="IN23" s="22"/>
      <c r="IO23" s="22"/>
      <c r="IP23" s="22"/>
      <c r="IQ23" s="22"/>
      <c r="IR23" s="22"/>
      <c r="IS23" s="22"/>
      <c r="IT23" s="17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</row>
    <row r="24" spans="2:318">
      <c r="C24" s="18" t="s">
        <v>32</v>
      </c>
      <c r="D24" s="18" t="s">
        <v>33</v>
      </c>
      <c r="E24" s="18" t="s">
        <v>27</v>
      </c>
      <c r="F24" s="18" t="s">
        <v>28</v>
      </c>
      <c r="G24" s="18" t="s">
        <v>29</v>
      </c>
      <c r="H24" s="18" t="s">
        <v>30</v>
      </c>
      <c r="I24" s="18" t="s">
        <v>31</v>
      </c>
      <c r="J24" s="18" t="s">
        <v>32</v>
      </c>
      <c r="K24" s="18" t="s">
        <v>33</v>
      </c>
      <c r="L24" s="18" t="s">
        <v>27</v>
      </c>
      <c r="M24" s="18" t="s">
        <v>28</v>
      </c>
      <c r="N24" s="18" t="s">
        <v>29</v>
      </c>
      <c r="O24" s="18" t="s">
        <v>30</v>
      </c>
      <c r="P24" s="18" t="s">
        <v>31</v>
      </c>
      <c r="Q24" s="18" t="s">
        <v>32</v>
      </c>
      <c r="R24" s="18" t="s">
        <v>33</v>
      </c>
      <c r="S24" s="18" t="s">
        <v>27</v>
      </c>
      <c r="T24" s="18" t="s">
        <v>28</v>
      </c>
      <c r="U24" s="18" t="s">
        <v>29</v>
      </c>
      <c r="V24" s="18" t="s">
        <v>30</v>
      </c>
      <c r="W24" s="18" t="s">
        <v>31</v>
      </c>
      <c r="X24" s="18" t="s">
        <v>32</v>
      </c>
      <c r="Y24" s="18" t="s">
        <v>33</v>
      </c>
      <c r="Z24" s="18" t="s">
        <v>27</v>
      </c>
      <c r="AA24" s="18" t="s">
        <v>28</v>
      </c>
      <c r="AB24" s="18" t="s">
        <v>29</v>
      </c>
      <c r="AC24" s="18" t="s">
        <v>30</v>
      </c>
      <c r="AD24" s="18" t="s">
        <v>31</v>
      </c>
      <c r="AE24" s="18" t="s">
        <v>32</v>
      </c>
      <c r="AF24" s="18" t="s">
        <v>33</v>
      </c>
      <c r="AH24" s="62" t="s">
        <v>57</v>
      </c>
      <c r="AI24" s="63">
        <f>IF(AND(C4="Zo",C5="N"),Info!Q11,0)</f>
        <v>0</v>
      </c>
      <c r="AJ24" s="63">
        <f>IF(AND(D4="Zo",D5="N"),Info!R11,0)</f>
        <v>0</v>
      </c>
      <c r="AK24" s="63">
        <f>IF(AND(E4="Zo",E5="N"),Info!S11,0)</f>
        <v>0</v>
      </c>
      <c r="AL24" s="63">
        <f>IF(AND(F4="Zo",F5="N"),Info!T11,0)</f>
        <v>0</v>
      </c>
      <c r="AM24" s="63">
        <f>IF(AND(G4="Zo",G5="N"),Info!U11,0)</f>
        <v>0</v>
      </c>
      <c r="AN24" s="63">
        <f>IF(AND(H4="Zo",H5="N"),Info!V11,0)</f>
        <v>0</v>
      </c>
      <c r="AO24" s="63">
        <f>IF(AND(I4="Zo",I5="N"),Info!W11,0)</f>
        <v>0</v>
      </c>
      <c r="AP24" s="63">
        <f>IF(AND(J4="Zo",J5="N"),Info!X11,0)</f>
        <v>0</v>
      </c>
      <c r="AQ24" s="63">
        <f>IF(AND(K4="Zo",K5="N"),Info!Y11,0)</f>
        <v>0</v>
      </c>
      <c r="AR24" s="63">
        <f>IF(AND(L4="Zo",L5="N"),Info!Z11,0)</f>
        <v>0</v>
      </c>
      <c r="AS24" s="63">
        <f>IF(AND(M4="Zo",M5="N"),Info!AA11,0)</f>
        <v>0</v>
      </c>
      <c r="AT24" s="63">
        <f>IF(AND(N4="Zo",N5="N"),Info!AB11,0)</f>
        <v>0</v>
      </c>
      <c r="AU24" s="63">
        <f>IF(AND(O4="Zo",O5="N"),Info!AC11,0)</f>
        <v>0</v>
      </c>
      <c r="AV24" s="63">
        <f>IF(AND(P4="Zo",P5="N"),Info!AD11,0)</f>
        <v>0</v>
      </c>
      <c r="AW24" s="63">
        <f>IF(AND(Q4="Zo",Q5="N"),Info!AE11,0)</f>
        <v>0</v>
      </c>
      <c r="AX24" s="63">
        <f>IF(AND(R4="Zo",R5="N"),Info!AF11,0)</f>
        <v>0</v>
      </c>
      <c r="AY24" s="63">
        <f>IF(AND(S4="Zo",S5="N"),Info!AG11,0)</f>
        <v>0</v>
      </c>
      <c r="AZ24" s="63">
        <f>IF(AND(T4="Zo",T5="N"),Info!AH11,0)</f>
        <v>0</v>
      </c>
      <c r="BA24" s="63">
        <f>IF(AND(U4="Zo",U5="N"),Info!AI11,0)</f>
        <v>298.86</v>
      </c>
      <c r="BB24" s="63">
        <f>IF(AND(V4="Zo",V5="N"),Info!AJ11,0)</f>
        <v>0</v>
      </c>
      <c r="BC24" s="63">
        <f>IF(AND(W4="Zo",W5="N"),Info!AK11,0)</f>
        <v>0</v>
      </c>
      <c r="BD24" s="63">
        <f>IF(AND(X4="Zo",X5="N"),Info!AL11,0)</f>
        <v>0</v>
      </c>
      <c r="BE24" s="63">
        <f>IF(AND(Y4="Zo",Y5="N"),Info!AM11,0)</f>
        <v>0</v>
      </c>
      <c r="BF24" s="63">
        <f>IF(AND(Z4="Zo",Z5="N"),Info!AN11,0)</f>
        <v>0</v>
      </c>
      <c r="BG24" s="63">
        <f>IF(AND(AA4="Zo",AA5="N"),Info!AO11,0)</f>
        <v>0</v>
      </c>
      <c r="BH24" s="63">
        <f>IF(AND(AB4="Zo",AB5="N"),Info!AP11,0)</f>
        <v>0</v>
      </c>
      <c r="BI24" s="63">
        <f>IF(AND(AC4="Zo",AC5="N"),Info!AQ11,0)</f>
        <v>0</v>
      </c>
      <c r="BJ24" s="63">
        <f>IF(AND(AD4="Zo",AD5="N"),Info!AR11,0)</f>
        <v>0</v>
      </c>
      <c r="BK24" s="63">
        <f>IF(AND(AE4="Zo",AE5="N"),Info!AS11,0)</f>
        <v>0</v>
      </c>
      <c r="BL24" s="63">
        <f>IF(AND(AF4="Zo",AF5="N"),Info!AT11,0)</f>
        <v>0</v>
      </c>
      <c r="BM24" s="63">
        <f>IF(AND(AG4="Zo",AG5="N"),Info!AU11,0)</f>
        <v>0</v>
      </c>
      <c r="BN24" s="63">
        <f t="shared" si="0"/>
        <v>298.86</v>
      </c>
      <c r="BO24" s="22"/>
      <c r="BP24" s="22"/>
      <c r="BQ24" s="22"/>
      <c r="BR24" s="62" t="s">
        <v>57</v>
      </c>
      <c r="BS24" s="63">
        <f>IF(AND(C12="Zo",C13="N"),Info!Q11,0)</f>
        <v>0</v>
      </c>
      <c r="BT24" s="63">
        <f>IF(AND(D12="Zo",D13="N"),Info!R11,0)</f>
        <v>0</v>
      </c>
      <c r="BU24" s="63">
        <f>IF(AND(E12="Zo",E13="N"),Info!S11,0)</f>
        <v>0</v>
      </c>
      <c r="BV24" s="63">
        <f>IF(AND(F12="Zo",F13="N"),Info!T11,0)</f>
        <v>0</v>
      </c>
      <c r="BW24" s="63">
        <f>IF(AND(G12="Zo",G13="N"),Info!U11,0)</f>
        <v>0</v>
      </c>
      <c r="BX24" s="63">
        <f>IF(AND(H12="Zo",H13="N"),Info!V11,0)</f>
        <v>0</v>
      </c>
      <c r="BY24" s="63">
        <f>IF(AND(I12="Zo",I13="N"),Info!W11,0)</f>
        <v>0</v>
      </c>
      <c r="BZ24" s="63">
        <f>IF(AND(J12="Zo",J13="N"),Info!X11,0)</f>
        <v>298.86</v>
      </c>
      <c r="CA24" s="63">
        <f>IF(AND(K12="Zo",K13="N"),Info!Y11,0)</f>
        <v>0</v>
      </c>
      <c r="CB24" s="63">
        <f>IF(AND(L12="Zo",L13="N"),Info!Z11,0)</f>
        <v>0</v>
      </c>
      <c r="CC24" s="63">
        <f>IF(AND(M12="Zo",M13="N"),Info!AA11,0)</f>
        <v>0</v>
      </c>
      <c r="CD24" s="63">
        <f>IF(AND(N12="Zo",N13="N"),Info!AB11,0)</f>
        <v>0</v>
      </c>
      <c r="CE24" s="63">
        <f>IF(AND(O12="Zo",O13="N"),Info!AC11,0)</f>
        <v>0</v>
      </c>
      <c r="CF24" s="63">
        <f>IF(AND(P12="Zo",P13="N"),Info!AD11,0)</f>
        <v>0</v>
      </c>
      <c r="CG24" s="63">
        <f>IF(AND(Q12="Zo",Q13="N"),Info!AE11,0)</f>
        <v>0</v>
      </c>
      <c r="CH24" s="63">
        <f>IF(AND(R12="Zo",R13="N"),Info!AF11,0)</f>
        <v>0</v>
      </c>
      <c r="CI24" s="63">
        <f>IF(AND(S12="Zo",S13="N"),Info!AG11,0)</f>
        <v>0</v>
      </c>
      <c r="CJ24" s="63">
        <f>IF(AND(T12="Zo",T13="N"),Info!AH11,0)</f>
        <v>0</v>
      </c>
      <c r="CK24" s="63">
        <f>IF(AND(U12="Zo",U13="N"),Info!AI11,0)</f>
        <v>0</v>
      </c>
      <c r="CL24" s="63">
        <f>IF(AND(V12="Zo",V13="N"),Info!AJ11,0)</f>
        <v>0</v>
      </c>
      <c r="CM24" s="63">
        <f>IF(AND(W12="Zo",W13="N"),Info!AK11,0)</f>
        <v>0</v>
      </c>
      <c r="CN24" s="63">
        <f>IF(AND(X12="Zo",X13="N"),Info!AL11,0)</f>
        <v>0</v>
      </c>
      <c r="CO24" s="63">
        <f>IF(AND(Y12="Zo",Y13="N"),Info!AM11,0)</f>
        <v>0</v>
      </c>
      <c r="CP24" s="63">
        <f>IF(AND(Z12="Zo",Z13="N"),Info!AN11,0)</f>
        <v>0</v>
      </c>
      <c r="CQ24" s="63">
        <f>IF(AND(AA12="Zo",AA13="N"),Info!AO11,0)</f>
        <v>0</v>
      </c>
      <c r="CR24" s="63">
        <f>IF(AND(AB12="Zo",AB13="N"),Info!AP11,0)</f>
        <v>0</v>
      </c>
      <c r="CS24" s="63">
        <f>IF(AND(AC12="Zo",AC13="N"),Info!AQ11,0)</f>
        <v>0</v>
      </c>
      <c r="CT24" s="63">
        <f>IF(AND(AD12="Zo",AD13="N"),Info!AR11,0)</f>
        <v>0</v>
      </c>
      <c r="CU24" s="63">
        <f>IF(AND(AE12="Zo",AE13="N"),Info!AS11,0)</f>
        <v>298.86</v>
      </c>
      <c r="CV24" s="63">
        <f>IF(AND(AF12="Zo",AF13="N"),Info!AT11,0)</f>
        <v>0</v>
      </c>
      <c r="CW24" s="63">
        <f>IF(AND(AG12="Zo",AG13="N"),Info!AU11,0)</f>
        <v>0</v>
      </c>
      <c r="CX24" s="63">
        <f t="shared" si="1"/>
        <v>597.72</v>
      </c>
      <c r="CY24" s="22"/>
      <c r="CZ24" s="22"/>
      <c r="DA24" s="22"/>
      <c r="DB24" s="62" t="s">
        <v>57</v>
      </c>
      <c r="DC24" s="63">
        <f>IF(AND(C20="Zo",C21="N"),Info!Q11,0)</f>
        <v>0</v>
      </c>
      <c r="DD24" s="63">
        <f>IF(AND(D20="Zo",D21="N"),Info!R11,0)</f>
        <v>0</v>
      </c>
      <c r="DE24" s="63">
        <f>IF(AND(E20="Zo",E21="N"),Info!S11,0)</f>
        <v>0</v>
      </c>
      <c r="DF24" s="63">
        <f>IF(AND(F20="Zo",F21="N"),Info!T11,0)</f>
        <v>0</v>
      </c>
      <c r="DG24" s="63">
        <f>IF(AND(G20="Zo",G21="N"),Info!U11,0)</f>
        <v>0</v>
      </c>
      <c r="DH24" s="63">
        <f>IF(AND(H20="Zo",H21="N"),Info!V11,0)</f>
        <v>0</v>
      </c>
      <c r="DI24" s="63">
        <f>IF(AND(I20="Zo",I21="N"),Info!W11,0)</f>
        <v>0</v>
      </c>
      <c r="DJ24" s="63">
        <f>IF(AND(J20="Zo",J21="N"),Info!X11,0)</f>
        <v>0</v>
      </c>
      <c r="DK24" s="63">
        <f>IF(AND(K20="Zo",K21="N"),Info!Y11,0)</f>
        <v>0</v>
      </c>
      <c r="DL24" s="63">
        <f>IF(AND(L20="Zo",L21="N"),Info!Z11,0)</f>
        <v>0</v>
      </c>
      <c r="DM24" s="63">
        <f>IF(AND(M20="Zo",M21="N"),Info!AA11,0)</f>
        <v>0</v>
      </c>
      <c r="DN24" s="63">
        <f>IF(AND(N20="Zo",N21="N"),Info!AB11,0)</f>
        <v>0</v>
      </c>
      <c r="DO24" s="63">
        <f>IF(AND(O20="Zo",O21="N"),Info!AC11,0)</f>
        <v>0</v>
      </c>
      <c r="DP24" s="63">
        <f>IF(AND(P20="Zo",P21="N"),Info!AD11,0)</f>
        <v>0</v>
      </c>
      <c r="DQ24" s="63">
        <f>IF(AND(Q20="Zo",Q21="N"),Info!AE11,0)</f>
        <v>0</v>
      </c>
      <c r="DR24" s="63">
        <f>IF(AND(R20="Zo",R21="N"),Info!AF11,0)</f>
        <v>0</v>
      </c>
      <c r="DS24" s="63">
        <f>IF(AND(S20="Zo",S21="N"),Info!AG11,0)</f>
        <v>298.86</v>
      </c>
      <c r="DT24" s="63">
        <f>IF(AND(T20="Zo",T21="N"),Info!AH11,0)</f>
        <v>0</v>
      </c>
      <c r="DU24" s="63">
        <f>IF(AND(U20="Zo",U21="N"),Info!AI11,0)</f>
        <v>0</v>
      </c>
      <c r="DV24" s="63">
        <f>IF(AND(V20="Zo",V21="N"),Info!AJ11,0)</f>
        <v>0</v>
      </c>
      <c r="DW24" s="63">
        <f>IF(AND(W20="Zo",W21="N"),Info!AK11,0)</f>
        <v>0</v>
      </c>
      <c r="DX24" s="63">
        <f>IF(AND(X20="Zo",X21="N"),Info!AL11,0)</f>
        <v>0</v>
      </c>
      <c r="DY24" s="63">
        <f>IF(AND(Y20="Zo",Y21="N"),Info!AM11,0)</f>
        <v>0</v>
      </c>
      <c r="DZ24" s="63">
        <f>IF(AND(Z20="Zo",Z21="N"),Info!AN11,0)</f>
        <v>0</v>
      </c>
      <c r="EA24" s="63">
        <f>IF(AND(AA20="Zo",AA21="N"),Info!AO11,0)</f>
        <v>0</v>
      </c>
      <c r="EB24" s="63">
        <f>IF(AND(AB20="Zo",AB21="N"),Info!AP11,0)</f>
        <v>0</v>
      </c>
      <c r="EC24" s="63">
        <f>IF(AND(AC20="Zo",AC21="N"),Info!AQ11,0)</f>
        <v>0</v>
      </c>
      <c r="ED24" s="63">
        <f>IF(AND(AD20="Zo",AD21="N"),Info!AR11,0)</f>
        <v>0</v>
      </c>
      <c r="EE24" s="63">
        <f>IF(AND(AE20="Zo",AE21="N"),Info!AS11,0)</f>
        <v>0</v>
      </c>
      <c r="EF24" s="63">
        <f>IF(AND(AF20="Zo",AF21="N"),Info!AT11,0)</f>
        <v>0</v>
      </c>
      <c r="EG24" s="63">
        <f>IF(AND(AG20="Zo",AG21="N"),Info!AU11,0)</f>
        <v>0</v>
      </c>
      <c r="EH24" s="63">
        <f t="shared" si="2"/>
        <v>298.86</v>
      </c>
      <c r="EI24" s="22"/>
      <c r="EJ24" s="22"/>
      <c r="EK24" s="22"/>
      <c r="EL24" s="62" t="s">
        <v>57</v>
      </c>
      <c r="EM24" s="63">
        <f>IF(AND(C28="Zo",C29="N"),Info!Q11,0)</f>
        <v>0</v>
      </c>
      <c r="EN24" s="63">
        <f>IF(AND(D28="Zo",D29="N"),Info!R11,0)</f>
        <v>0</v>
      </c>
      <c r="EO24" s="63">
        <f>IF(AND(E28="Zo",E29="N"),Info!S11,0)</f>
        <v>0</v>
      </c>
      <c r="EP24" s="63">
        <f>IF(AND(F28="Zo",F29="N"),Info!T11,0)</f>
        <v>0</v>
      </c>
      <c r="EQ24" s="63">
        <f>IF(AND(G28="Zo",G29="N"),Info!U11,0)</f>
        <v>0</v>
      </c>
      <c r="ER24" s="63">
        <f>IF(AND(H28="Zo",H29="N"),Info!V11,0)</f>
        <v>0</v>
      </c>
      <c r="ES24" s="63">
        <f>IF(AND(I28="Zo",I29="N"),Info!W11,0)</f>
        <v>0</v>
      </c>
      <c r="ET24" s="63">
        <f>IF(AND(J28="Zo",J29="N"),Info!X11,0)</f>
        <v>0</v>
      </c>
      <c r="EU24" s="63">
        <f>IF(AND(K28="Zo",K29="N"),Info!Y11,0)</f>
        <v>0</v>
      </c>
      <c r="EV24" s="63">
        <f>IF(AND(L28="Zo",L29="N"),Info!Z11,0)</f>
        <v>0</v>
      </c>
      <c r="EW24" s="63">
        <f>IF(AND(M28="Zo",M29="N"),Info!AA11,0)</f>
        <v>0</v>
      </c>
      <c r="EX24" s="63">
        <f>IF(AND(N28="Zo",N29="N"),Info!AB11,0)</f>
        <v>0</v>
      </c>
      <c r="EY24" s="63">
        <f>IF(AND(O28="Zo",O29="N"),Info!AC11,0)</f>
        <v>0</v>
      </c>
      <c r="EZ24" s="63">
        <f>IF(AND(P28="Zo",P29="N"),Info!AD11,0)</f>
        <v>0</v>
      </c>
      <c r="FA24" s="63">
        <f>IF(AND(Q28="Zo",Q29="N"),Info!AE11,0)</f>
        <v>0</v>
      </c>
      <c r="FB24" s="63">
        <f>IF(AND(R28="Zo",R29="N"),Info!AF11,0)</f>
        <v>0</v>
      </c>
      <c r="FC24" s="63">
        <f>IF(AND(S28="Zo",S29="N"),Info!AG11,0)</f>
        <v>0</v>
      </c>
      <c r="FD24" s="63">
        <f>IF(AND(T28="Zo",T29="N"),Info!AH11,0)</f>
        <v>0</v>
      </c>
      <c r="FE24" s="63">
        <f>IF(AND(U28="Zo",U29="N"),Info!AI11,0)</f>
        <v>0</v>
      </c>
      <c r="FF24" s="63">
        <f>IF(AND(V28="Zo",V29="N"),Info!AJ11,0)</f>
        <v>0</v>
      </c>
      <c r="FG24" s="63">
        <f>IF(AND(W28="Zo",W29="N"),Info!AK11,0)</f>
        <v>0</v>
      </c>
      <c r="FH24" s="63">
        <f>IF(AND(X28="Zo",X29="N"),Info!AL11,0)</f>
        <v>0</v>
      </c>
      <c r="FI24" s="63">
        <f>IF(AND(Y28="Zo",Y29="N"),Info!AM11,0)</f>
        <v>0</v>
      </c>
      <c r="FJ24" s="63">
        <f>IF(AND(Z28="Zo",Z29="N"),Info!AN11,0)</f>
        <v>0</v>
      </c>
      <c r="FK24" s="63">
        <f>IF(AND(AA28="Zo",AA29="N"),Info!AO11,0)</f>
        <v>0</v>
      </c>
      <c r="FL24" s="63">
        <f>IF(AND(AB28="Zo",AB29="N"),Info!AP11,0)</f>
        <v>298.86</v>
      </c>
      <c r="FM24" s="63">
        <f>IF(AND(AC28="Zo",AC29="N"),Info!AQ11,0)</f>
        <v>0</v>
      </c>
      <c r="FN24" s="63">
        <f>IF(AND(AD28="Zo",AD29="N"),Info!AR11,0)</f>
        <v>0</v>
      </c>
      <c r="FO24" s="63">
        <f>IF(AND(AE28="Zo",AE29="N"),Info!AS11,0)</f>
        <v>0</v>
      </c>
      <c r="FP24" s="63">
        <f>IF(AND(AF28="Zo",AF29="N"),Info!AT11,0)</f>
        <v>0</v>
      </c>
      <c r="FQ24" s="63">
        <f>IF(AND(AG28="Zo",AG29="N"),Info!AU11,0)</f>
        <v>0</v>
      </c>
      <c r="FR24" s="63">
        <f t="shared" si="3"/>
        <v>298.86</v>
      </c>
      <c r="FS24" s="22"/>
      <c r="FT24" s="22"/>
      <c r="FU24" s="22"/>
      <c r="FV24" s="62" t="s">
        <v>57</v>
      </c>
      <c r="FW24" s="63">
        <f>IF(AND(C36="Zo",C37="N"),Info!Q11,0)</f>
        <v>0</v>
      </c>
      <c r="FX24" s="63">
        <f>IF(AND(D36="Zo",D37="N"),Info!R11,0)</f>
        <v>0</v>
      </c>
      <c r="FY24" s="63">
        <f>IF(AND(E36="Zo",E37="N"),Info!S11,0)</f>
        <v>0</v>
      </c>
      <c r="FZ24" s="63">
        <f>IF(AND(F36="Zo",F37="N"),Info!T11,0)</f>
        <v>0</v>
      </c>
      <c r="GA24" s="63">
        <f>IF(AND(G36="Zo",G37="N"),Info!U11,0)</f>
        <v>0</v>
      </c>
      <c r="GB24" s="63">
        <f>IF(AND(H36="Zo",H37="N"),Info!V11,0)</f>
        <v>0</v>
      </c>
      <c r="GC24" s="63">
        <f>IF(AND(I36="Zo",I37="N"),Info!W11,0)</f>
        <v>0</v>
      </c>
      <c r="GD24" s="63">
        <f>IF(AND(J36="Zo",J37="N"),Info!X11,0)</f>
        <v>0</v>
      </c>
      <c r="GE24" s="63">
        <f>IF(AND(K36="Zo",K37="N"),Info!Y11,0)</f>
        <v>0</v>
      </c>
      <c r="GF24" s="63">
        <f>IF(AND(L36="Zo",L37="N"),Info!Z11,0)</f>
        <v>0</v>
      </c>
      <c r="GG24" s="63">
        <f>IF(AND(M36="Zo",M37="N"),Info!AA11,0)</f>
        <v>0</v>
      </c>
      <c r="GH24" s="63">
        <f>IF(AND(N36="Zo",N37="N"),Info!AB11,0)</f>
        <v>0</v>
      </c>
      <c r="GI24" s="63">
        <f>IF(AND(O36="Zo",O37="N"),Info!AC11,0)</f>
        <v>0</v>
      </c>
      <c r="GJ24" s="63">
        <f>IF(AND(P36="Zo",P37="N"),Info!AD11,0)</f>
        <v>0</v>
      </c>
      <c r="GK24" s="63">
        <f>IF(AND(Q36="Zo",Q37="N"),Info!AE11,0)</f>
        <v>0</v>
      </c>
      <c r="GL24" s="63">
        <f>IF(AND(R36="Zo",R37="N"),Info!AF11,0)</f>
        <v>0</v>
      </c>
      <c r="GM24" s="63">
        <f>IF(AND(S36="Zo",S37="N"),Info!AG11,0)</f>
        <v>0</v>
      </c>
      <c r="GN24" s="63">
        <f>IF(AND(T36="Zo",T37="N"),Info!AH11,0)</f>
        <v>0</v>
      </c>
      <c r="GO24" s="63">
        <f>IF(AND(U36="Zo",U37="N"),Info!AI11,0)</f>
        <v>0</v>
      </c>
      <c r="GP24" s="63">
        <f>IF(AND(V36="Zo",V37="N"),Info!AJ11,0)</f>
        <v>0</v>
      </c>
      <c r="GQ24" s="63">
        <f>IF(AND(W36="Zo",W37="N"),Info!AK11,0)</f>
        <v>0</v>
      </c>
      <c r="GR24" s="63">
        <f>IF(AND(X36="Zo",X37="N"),Info!AL11,0)</f>
        <v>0</v>
      </c>
      <c r="GS24" s="63">
        <f>IF(AND(Y36="Zo",Y37="N"),Info!AM11,0)</f>
        <v>0</v>
      </c>
      <c r="GT24" s="63">
        <f>IF(AND(Z36="Zo",Z37="N"),Info!AN11,0)</f>
        <v>0</v>
      </c>
      <c r="GU24" s="63">
        <f>IF(AND(AA36="Zo",AA37="N"),Info!AO11,0)</f>
        <v>0</v>
      </c>
      <c r="GV24" s="63">
        <f>IF(AND(AB36="Zo",AB37="N"),Info!AP11,0)</f>
        <v>0</v>
      </c>
      <c r="GW24" s="63">
        <f>IF(AND(AC36="Zo",AC37="N"),Info!AQ11,0)</f>
        <v>0</v>
      </c>
      <c r="GX24" s="63">
        <f>IF(AND(AD36="Zo",AD37="N"),Info!AR11,0)</f>
        <v>0</v>
      </c>
      <c r="GY24" s="63">
        <f>IF(AND(AE36="Zo",AE37="N"),Info!AS11,0)</f>
        <v>0</v>
      </c>
      <c r="GZ24" s="63">
        <f>IF(AND(AF36="Zo",AF37="N"),Info!AT11,0)</f>
        <v>0</v>
      </c>
      <c r="HA24" s="63">
        <f>IF(AND(AG36="Zo",AG37="N"),Info!AU11,0)</f>
        <v>0</v>
      </c>
      <c r="HB24" s="63">
        <f t="shared" si="4"/>
        <v>0</v>
      </c>
      <c r="HC24" s="22"/>
      <c r="HD24" s="22"/>
      <c r="HE24" s="22"/>
      <c r="HF24" s="62" t="s">
        <v>57</v>
      </c>
      <c r="HG24" s="63">
        <f>IF(AND(C44="Zo",C45="N"),Info!Q11,0)</f>
        <v>0</v>
      </c>
      <c r="HH24" s="63">
        <f>IF(AND(D44="Zo",D45="N"),Info!R11,0)</f>
        <v>0</v>
      </c>
      <c r="HI24" s="63">
        <f>IF(AND(E44="Zo",E45="N"),Info!S11,0)</f>
        <v>0</v>
      </c>
      <c r="HJ24" s="63">
        <f>IF(AND(F44="Zo",F45="N"),Info!T11,0)</f>
        <v>0</v>
      </c>
      <c r="HK24" s="63">
        <f>IF(AND(G44="Zo",G45="N"),Info!U11,0)</f>
        <v>0</v>
      </c>
      <c r="HL24" s="63">
        <f>IF(AND(H44="Zo",H45="N"),Info!V11,0)</f>
        <v>0</v>
      </c>
      <c r="HM24" s="63">
        <f>IF(AND(I44="Zo",I45="N"),Info!W11,0)</f>
        <v>0</v>
      </c>
      <c r="HN24" s="63">
        <f>IF(AND(J44="Zo",J45="N"),Info!X11,0)</f>
        <v>0</v>
      </c>
      <c r="HO24" s="63">
        <f>IF(AND(K44="Zo",K45="N"),Info!Y11,0)</f>
        <v>0</v>
      </c>
      <c r="HP24" s="63">
        <f>IF(AND(L44="Zo",L45="N"),Info!Z11,0)</f>
        <v>0</v>
      </c>
      <c r="HQ24" s="63">
        <f>IF(AND(M44="Zo",M45="N"),Info!AA11,0)</f>
        <v>0</v>
      </c>
      <c r="HR24" s="63">
        <f>IF(AND(N44="Zo",N45="N"),Info!AB11,0)</f>
        <v>0</v>
      </c>
      <c r="HS24" s="63">
        <f>IF(AND(O44="Zo",O45="N"),Info!AC11,0)</f>
        <v>0</v>
      </c>
      <c r="HT24" s="63">
        <f>IF(AND(P44="Zo",P45="N"),Info!AD11,0)</f>
        <v>0</v>
      </c>
      <c r="HU24" s="63">
        <f>IF(AND(Q44="Zo",Q45="N"),Info!AE11,0)</f>
        <v>0</v>
      </c>
      <c r="HV24" s="63">
        <f>IF(AND(R44="Zo",R45="N"),Info!AF11,0)</f>
        <v>0</v>
      </c>
      <c r="HW24" s="63">
        <f>IF(AND(S44="Zo",S45="N"),Info!AG11,0)</f>
        <v>0</v>
      </c>
      <c r="HX24" s="63">
        <f>IF(AND(T44="Zo",T45="N"),Info!AH11,0)</f>
        <v>0</v>
      </c>
      <c r="HY24" s="63">
        <f>IF(AND(U44="Zo",U45="N"),Info!AI11,0)</f>
        <v>0</v>
      </c>
      <c r="HZ24" s="63">
        <f>IF(AND(V44="Zo",V45="N"),Info!AJ11,0)</f>
        <v>0</v>
      </c>
      <c r="IA24" s="63">
        <f>IF(AND(W44="Zo",W45="N"),Info!AK11,0)</f>
        <v>0</v>
      </c>
      <c r="IB24" s="63">
        <f>IF(AND(X44="Zo",X45="N"),Info!AL11,0)</f>
        <v>0</v>
      </c>
      <c r="IC24" s="63">
        <f>IF(AND(Y44="Zo",Y45="N"),Info!AM11,0)</f>
        <v>0</v>
      </c>
      <c r="ID24" s="63">
        <f>IF(AND(Z44="Zo",Z45="N"),Info!AN11,0)</f>
        <v>0</v>
      </c>
      <c r="IE24" s="63">
        <f>IF(AND(AA44="Zo",AA45="N"),Info!AO11,0)</f>
        <v>0</v>
      </c>
      <c r="IF24" s="63">
        <f>IF(AND(AB44="Zo",AB45="N"),Info!AP11,0)</f>
        <v>0</v>
      </c>
      <c r="IG24" s="63">
        <f>IF(AND(AC44="Zo",AC45="N"),Info!AQ11,0)</f>
        <v>0</v>
      </c>
      <c r="IH24" s="63">
        <f>IF(AND(AD44="Zo",AD45="N"),Info!AR11,0)</f>
        <v>0</v>
      </c>
      <c r="II24" s="63">
        <f>IF(AND(AE44="Zo",AE45="N"),Info!AS11,0)</f>
        <v>0</v>
      </c>
      <c r="IJ24" s="63">
        <f>IF(AND(AF44="Zo",AF45="N"),Info!AT11,0)</f>
        <v>0</v>
      </c>
      <c r="IK24" s="63">
        <f>IF(AND(AG44="Zo",AG45="N"),Info!AU11,0)</f>
        <v>0</v>
      </c>
      <c r="IL24" s="63">
        <f t="shared" si="5"/>
        <v>0</v>
      </c>
      <c r="IM24" s="22"/>
      <c r="IN24" s="22"/>
      <c r="IO24" s="22"/>
      <c r="IP24" s="22"/>
      <c r="IQ24" s="22"/>
      <c r="IR24" s="22"/>
      <c r="IS24" s="22"/>
      <c r="IT24" s="17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22"/>
      <c r="KW24" s="22"/>
      <c r="KX24" s="22"/>
      <c r="KY24" s="22"/>
      <c r="KZ24" s="22"/>
      <c r="LA24" s="22"/>
      <c r="LB24" s="22"/>
      <c r="LC24" s="22"/>
      <c r="LD24" s="22"/>
      <c r="LE24" s="22"/>
      <c r="LF24" s="22"/>
    </row>
    <row r="25" spans="2:318">
      <c r="C25" s="15"/>
      <c r="D25" s="15" t="s">
        <v>35</v>
      </c>
      <c r="E25" s="15" t="s">
        <v>35</v>
      </c>
      <c r="F25" s="15" t="s">
        <v>36</v>
      </c>
      <c r="G25" s="15" t="s">
        <v>36</v>
      </c>
      <c r="H25" s="15" t="s">
        <v>37</v>
      </c>
      <c r="I25" s="15" t="s">
        <v>37</v>
      </c>
      <c r="J25" s="61" t="s">
        <v>95</v>
      </c>
      <c r="K25" s="15"/>
      <c r="L25" s="15"/>
      <c r="M25" s="61" t="s">
        <v>95</v>
      </c>
      <c r="N25" s="15" t="s">
        <v>35</v>
      </c>
      <c r="O25" s="15" t="s">
        <v>35</v>
      </c>
      <c r="P25" s="15" t="s">
        <v>36</v>
      </c>
      <c r="Q25" s="15" t="s">
        <v>36</v>
      </c>
      <c r="R25" s="15" t="s">
        <v>37</v>
      </c>
      <c r="S25" s="15" t="s">
        <v>37</v>
      </c>
      <c r="T25" s="61" t="s">
        <v>95</v>
      </c>
      <c r="U25" s="15"/>
      <c r="V25" s="15"/>
      <c r="W25" s="15"/>
      <c r="X25" s="15" t="s">
        <v>35</v>
      </c>
      <c r="Y25" s="15" t="s">
        <v>35</v>
      </c>
      <c r="Z25" s="15" t="s">
        <v>36</v>
      </c>
      <c r="AA25" s="15" t="s">
        <v>36</v>
      </c>
      <c r="AB25" s="15" t="s">
        <v>37</v>
      </c>
      <c r="AC25" s="15" t="s">
        <v>37</v>
      </c>
      <c r="AD25" s="15"/>
      <c r="AE25" s="15"/>
      <c r="AF25" s="15"/>
      <c r="AH25" s="65" t="s">
        <v>95</v>
      </c>
      <c r="AI25" s="66">
        <f>IF((C5="adv"),Info!Q12,0)</f>
        <v>0</v>
      </c>
      <c r="AJ25" s="66">
        <f>IF((D5="adv"),Info!R12,0)</f>
        <v>0</v>
      </c>
      <c r="AK25" s="66">
        <f>IF((E5="adv"),Info!S12,0)</f>
        <v>140.99160000000001</v>
      </c>
      <c r="AL25" s="66">
        <f>IF((F5="adv"),Info!T12,0)</f>
        <v>0</v>
      </c>
      <c r="AM25" s="66">
        <f>IF((G5="adv"),Info!U12,0)</f>
        <v>0</v>
      </c>
      <c r="AN25" s="66">
        <f>IF((H5="adv"),Info!V12,0)</f>
        <v>0</v>
      </c>
      <c r="AO25" s="66">
        <f>IF((I5="adv"),Info!W12,0)</f>
        <v>0</v>
      </c>
      <c r="AP25" s="66">
        <f>IF((J5="adv"),Info!X12,0)</f>
        <v>0</v>
      </c>
      <c r="AQ25" s="66">
        <f>IF((K5="adv"),Info!Y12,0)</f>
        <v>0</v>
      </c>
      <c r="AR25" s="66">
        <f>IF((L5="adv"),Info!Z12,0)</f>
        <v>140.99160000000001</v>
      </c>
      <c r="AS25" s="66">
        <f>IF((M5="adv"),Info!AA12,0)</f>
        <v>0</v>
      </c>
      <c r="AT25" s="66">
        <f>IF((N5="adv"),Info!AB12,0)</f>
        <v>0</v>
      </c>
      <c r="AU25" s="66">
        <f>IF((O5="adv"),Info!AC12,0)</f>
        <v>0</v>
      </c>
      <c r="AV25" s="66">
        <f>IF((P5="adv"),Info!AD12,0)</f>
        <v>0</v>
      </c>
      <c r="AW25" s="66">
        <f>IF((Q5="adv"),Info!AE12,0)</f>
        <v>0</v>
      </c>
      <c r="AX25" s="66">
        <f>IF((R5="adv"),Info!AF12,0)</f>
        <v>0</v>
      </c>
      <c r="AY25" s="66">
        <f>IF((S5="adv"),Info!AG12,0)</f>
        <v>0</v>
      </c>
      <c r="AZ25" s="66">
        <f>IF((T5="adv"),Info!AH12,0)</f>
        <v>0</v>
      </c>
      <c r="BA25" s="66">
        <f>IF((U5="adv"),Info!AI12,0)</f>
        <v>0</v>
      </c>
      <c r="BB25" s="66">
        <f>IF((V5="adv"),Info!AJ12,0)</f>
        <v>140.99160000000001</v>
      </c>
      <c r="BC25" s="66">
        <f>IF((W5="adv"),Info!AK12,0)</f>
        <v>0</v>
      </c>
      <c r="BD25" s="66">
        <f>IF((X5="adv"),Info!AL12,0)</f>
        <v>0</v>
      </c>
      <c r="BE25" s="66">
        <f>IF((Y5="adv"),Info!AM12,0)</f>
        <v>0</v>
      </c>
      <c r="BF25" s="66">
        <f>IF((Z5="adv"),Info!AN12,0)</f>
        <v>0</v>
      </c>
      <c r="BG25" s="66">
        <f>IF((AA5="adv"),Info!AO12,0)</f>
        <v>0</v>
      </c>
      <c r="BH25" s="66">
        <f>IF((AB5="adv"),Info!AP12,0)</f>
        <v>0</v>
      </c>
      <c r="BI25" s="66">
        <f>IF((AC5="adv"),Info!AQ12,0)</f>
        <v>0</v>
      </c>
      <c r="BJ25" s="66">
        <f>IF((AD5="adv"),Info!AR12,0)</f>
        <v>0</v>
      </c>
      <c r="BK25" s="66">
        <f>IF((AE5="adv"),Info!AS12,0)</f>
        <v>0</v>
      </c>
      <c r="BL25" s="66">
        <f>IF((AF5="adv"),Info!AT12,0)</f>
        <v>0</v>
      </c>
      <c r="BM25" s="66">
        <f>IF((AG5="adv"),Info!AU12,0)</f>
        <v>0</v>
      </c>
      <c r="BN25" s="67">
        <f>SUM(AI25:BM25)</f>
        <v>422.97480000000002</v>
      </c>
      <c r="BO25" s="22"/>
      <c r="BP25" s="22"/>
      <c r="BQ25" s="22"/>
      <c r="BR25" s="65" t="s">
        <v>95</v>
      </c>
      <c r="BS25" s="66">
        <f>IF((C13="adv"),Info!Q12,0)</f>
        <v>0</v>
      </c>
      <c r="BT25" s="66">
        <f>IF((D13="adv"),Info!R12,0)</f>
        <v>140.99160000000001</v>
      </c>
      <c r="BU25" s="66">
        <f>IF((E13="adv"),Info!S12,0)</f>
        <v>0</v>
      </c>
      <c r="BV25" s="66">
        <f>IF((F13="adv"),Info!T12,0)</f>
        <v>0</v>
      </c>
      <c r="BW25" s="66">
        <f>IF((G13="adv"),Info!U12,0)</f>
        <v>0</v>
      </c>
      <c r="BX25" s="66">
        <f>IF((H13="adv"),Info!V12,0)</f>
        <v>0</v>
      </c>
      <c r="BY25" s="66">
        <f>IF((I13="adv"),Info!W12,0)</f>
        <v>0</v>
      </c>
      <c r="BZ25" s="66">
        <f>IF((J13="adv"),Info!X12,0)</f>
        <v>0</v>
      </c>
      <c r="CA25" s="66">
        <f>IF((K13="adv"),Info!Y12,0)</f>
        <v>0</v>
      </c>
      <c r="CB25" s="66">
        <f>IF((L13="adv"),Info!Z12,0)</f>
        <v>140.99160000000001</v>
      </c>
      <c r="CC25" s="66">
        <f>IF((M13="adv"),Info!AA12,0)</f>
        <v>0</v>
      </c>
      <c r="CD25" s="66">
        <f>IF((N13="adv"),Info!AB12,0)</f>
        <v>0</v>
      </c>
      <c r="CE25" s="66">
        <f>IF((O13="adv"),Info!AC12,0)</f>
        <v>0</v>
      </c>
      <c r="CF25" s="66">
        <f>IF((P13="adv"),Info!AD12,0)</f>
        <v>0</v>
      </c>
      <c r="CG25" s="66">
        <f>IF((Q13="adv"),Info!AE12,0)</f>
        <v>0</v>
      </c>
      <c r="CH25" s="66">
        <f>IF((R13="adv"),Info!AF12,0)</f>
        <v>0</v>
      </c>
      <c r="CI25" s="66">
        <f>IF((S13="adv"),Info!AG12,0)</f>
        <v>0</v>
      </c>
      <c r="CJ25" s="66">
        <f>IF((T13="adv"),Info!AH12,0)</f>
        <v>0</v>
      </c>
      <c r="CK25" s="66">
        <f>IF((U13="adv"),Info!AI12,0)</f>
        <v>0</v>
      </c>
      <c r="CL25" s="66">
        <f>IF((V13="adv"),Info!AJ12,0)</f>
        <v>140.99160000000001</v>
      </c>
      <c r="CM25" s="66">
        <f>IF((W13="adv"),Info!AK12,0)</f>
        <v>0</v>
      </c>
      <c r="CN25" s="66">
        <f>IF((X13="adv"),Info!AL12,0)</f>
        <v>0</v>
      </c>
      <c r="CO25" s="66">
        <f>IF((Y13="adv"),Info!AM12,0)</f>
        <v>0</v>
      </c>
      <c r="CP25" s="66">
        <f>IF((Z13="adv"),Info!AN12,0)</f>
        <v>0</v>
      </c>
      <c r="CQ25" s="66">
        <f>IF((AA13="adv"),Info!AO12,0)</f>
        <v>0</v>
      </c>
      <c r="CR25" s="66">
        <f>IF((AB13="adv"),Info!AP12,0)</f>
        <v>0</v>
      </c>
      <c r="CS25" s="66">
        <f>IF((AC13="adv"),Info!AQ12,0)</f>
        <v>0</v>
      </c>
      <c r="CT25" s="66">
        <f>IF((AD13="adv"),Info!AR12,0)</f>
        <v>0</v>
      </c>
      <c r="CU25" s="66">
        <f>IF((AE13="adv"),Info!AS12,0)</f>
        <v>0</v>
      </c>
      <c r="CV25" s="66">
        <f>IF((AF13="adv"),Info!AT12,0)</f>
        <v>0</v>
      </c>
      <c r="CW25" s="66">
        <f>IF((AG13="adv"),Info!AU12,0)</f>
        <v>0</v>
      </c>
      <c r="CX25" s="67">
        <f>SUM(BS25:CW25)</f>
        <v>422.97480000000002</v>
      </c>
      <c r="CY25" s="22"/>
      <c r="CZ25" s="22"/>
      <c r="DA25" s="22"/>
      <c r="DB25" s="65" t="s">
        <v>95</v>
      </c>
      <c r="DC25" s="66">
        <f>IF((C21="adv"),Info!Q12,0)</f>
        <v>0</v>
      </c>
      <c r="DD25" s="66">
        <f>IF((D21="adv"),Info!R12,0)</f>
        <v>0</v>
      </c>
      <c r="DE25" s="66">
        <f>IF((E21="adv"),Info!S12,0)</f>
        <v>0</v>
      </c>
      <c r="DF25" s="66">
        <f>IF((F21="adv"),Info!T12,0)</f>
        <v>0</v>
      </c>
      <c r="DG25" s="66">
        <f>IF((G21="adv"),Info!U12,0)</f>
        <v>0</v>
      </c>
      <c r="DH25" s="66">
        <f>IF((H21="adv"),Info!V12,0)</f>
        <v>0</v>
      </c>
      <c r="DI25" s="66">
        <f>IF((I21="adv"),Info!W12,0)</f>
        <v>0</v>
      </c>
      <c r="DJ25" s="66">
        <f>IF((J21="adv"),Info!X12,0)</f>
        <v>0</v>
      </c>
      <c r="DK25" s="66">
        <f>IF((K21="adv"),Info!Y12,0)</f>
        <v>0</v>
      </c>
      <c r="DL25" s="66">
        <f>IF((L21="adv"),Info!Z12,0)</f>
        <v>0</v>
      </c>
      <c r="DM25" s="66">
        <f>IF((M21="adv"),Info!AA12,0)</f>
        <v>140.99160000000001</v>
      </c>
      <c r="DN25" s="66">
        <f>IF((N21="adv"),Info!AB12,0)</f>
        <v>0</v>
      </c>
      <c r="DO25" s="66">
        <f>IF((O21="adv"),Info!AC12,0)</f>
        <v>0</v>
      </c>
      <c r="DP25" s="66">
        <f>IF((P21="adv"),Info!AD12,0)</f>
        <v>0</v>
      </c>
      <c r="DQ25" s="66">
        <f>IF((Q21="adv"),Info!AE12,0)</f>
        <v>0</v>
      </c>
      <c r="DR25" s="66">
        <f>IF((R21="adv"),Info!AF12,0)</f>
        <v>0</v>
      </c>
      <c r="DS25" s="66">
        <f>IF((S21="adv"),Info!AG12,0)</f>
        <v>0</v>
      </c>
      <c r="DT25" s="66">
        <f>IF((T21="adv"),Info!AH12,0)</f>
        <v>0</v>
      </c>
      <c r="DU25" s="66">
        <f>IF((U21="adv"),Info!AI12,0)</f>
        <v>140.99160000000001</v>
      </c>
      <c r="DV25" s="66">
        <f>IF((V21="adv"),Info!AJ12,0)</f>
        <v>0</v>
      </c>
      <c r="DW25" s="66">
        <f>IF((W21="adv"),Info!AK12,0)</f>
        <v>0</v>
      </c>
      <c r="DX25" s="66">
        <f>IF((X21="adv"),Info!AL12,0)</f>
        <v>0</v>
      </c>
      <c r="DY25" s="66">
        <f>IF((Y21="adv"),Info!AM12,0)</f>
        <v>0</v>
      </c>
      <c r="DZ25" s="66">
        <f>IF((Z21="adv"),Info!AN12,0)</f>
        <v>0</v>
      </c>
      <c r="EA25" s="66">
        <f>IF((AA21="adv"),Info!AO12,0)</f>
        <v>0</v>
      </c>
      <c r="EB25" s="66">
        <f>IF((AB21="adv"),Info!AP12,0)</f>
        <v>0</v>
      </c>
      <c r="EC25" s="66">
        <f>IF((AC21="adv"),Info!AQ12,0)</f>
        <v>0</v>
      </c>
      <c r="ED25" s="66">
        <f>IF((AD21="adv"),Info!AR12,0)</f>
        <v>0</v>
      </c>
      <c r="EE25" s="66">
        <f>IF((AE21="adv"),Info!AS12,0)</f>
        <v>140.99160000000001</v>
      </c>
      <c r="EF25" s="66">
        <f>IF((AF21="adv"),Info!AT12,0)</f>
        <v>0</v>
      </c>
      <c r="EG25" s="66">
        <f>IF((AG21="adv"),Info!AU12,0)</f>
        <v>0</v>
      </c>
      <c r="EH25" s="67">
        <f>SUM(DC25:EG25)</f>
        <v>422.97480000000002</v>
      </c>
      <c r="EI25" s="22"/>
      <c r="EJ25" s="22"/>
      <c r="EK25" s="22"/>
      <c r="EL25" s="65" t="s">
        <v>95</v>
      </c>
      <c r="EM25" s="66">
        <f>IF((C29="adv"),Info!Q12,0)</f>
        <v>140.99160000000001</v>
      </c>
      <c r="EN25" s="66">
        <f>IF((D29="adv"),Info!R12,0)</f>
        <v>0</v>
      </c>
      <c r="EO25" s="66">
        <f>IF((E29="adv"),Info!S12,0)</f>
        <v>0</v>
      </c>
      <c r="EP25" s="66">
        <f>IF((F29="adv"),Info!T12,0)</f>
        <v>0</v>
      </c>
      <c r="EQ25" s="66">
        <f>IF((G29="adv"),Info!U12,0)</f>
        <v>0</v>
      </c>
      <c r="ER25" s="66">
        <f>IF((H29="adv"),Info!V12,0)</f>
        <v>0</v>
      </c>
      <c r="ES25" s="66">
        <f>IF((I29="adv"),Info!W12,0)</f>
        <v>0</v>
      </c>
      <c r="ET25" s="66">
        <f>IF((J29="adv"),Info!X12,0)</f>
        <v>140.99160000000001</v>
      </c>
      <c r="EU25" s="66">
        <f>IF((K29="adv"),Info!Y12,0)</f>
        <v>0</v>
      </c>
      <c r="EV25" s="66">
        <f>IF((L29="adv"),Info!Z12,0)</f>
        <v>0</v>
      </c>
      <c r="EW25" s="66">
        <f>IF((M29="adv"),Info!AA12,0)</f>
        <v>0</v>
      </c>
      <c r="EX25" s="66">
        <f>IF((N29="adv"),Info!AB12,0)</f>
        <v>0</v>
      </c>
      <c r="EY25" s="66">
        <f>IF((O29="adv"),Info!AC12,0)</f>
        <v>0</v>
      </c>
      <c r="EZ25" s="66">
        <f>IF((P29="adv"),Info!AD12,0)</f>
        <v>0</v>
      </c>
      <c r="FA25" s="66">
        <f>IF((Q29="adv"),Info!AE12,0)</f>
        <v>0</v>
      </c>
      <c r="FB25" s="66">
        <f>IF((R29="adv"),Info!AF12,0)</f>
        <v>0</v>
      </c>
      <c r="FC25" s="66">
        <f>IF((S29="adv"),Info!AG12,0)</f>
        <v>0</v>
      </c>
      <c r="FD25" s="66">
        <f>IF((T29="adv"),Info!AH12,0)</f>
        <v>140.99160000000001</v>
      </c>
      <c r="FE25" s="66">
        <f>IF((U29="adv"),Info!AI12,0)</f>
        <v>0</v>
      </c>
      <c r="FF25" s="66">
        <f>IF((V29="adv"),Info!AJ12,0)</f>
        <v>0</v>
      </c>
      <c r="FG25" s="66">
        <f>IF((W29="adv"),Info!AK12,0)</f>
        <v>0</v>
      </c>
      <c r="FH25" s="66">
        <f>IF((X29="adv"),Info!AL12,0)</f>
        <v>0</v>
      </c>
      <c r="FI25" s="66">
        <f>IF((Y29="adv"),Info!AM12,0)</f>
        <v>0</v>
      </c>
      <c r="FJ25" s="66">
        <f>IF((Z29="adv"),Info!AN12,0)</f>
        <v>0</v>
      </c>
      <c r="FK25" s="66">
        <f>IF((AA29="adv"),Info!AO12,0)</f>
        <v>0</v>
      </c>
      <c r="FL25" s="66">
        <f>IF((AB29="adv"),Info!AP12,0)</f>
        <v>0</v>
      </c>
      <c r="FM25" s="66">
        <f>IF((AC29="adv"),Info!AQ12,0)</f>
        <v>0</v>
      </c>
      <c r="FN25" s="66">
        <f>IF((AD29="adv"),Info!AR12,0)</f>
        <v>140.99160000000001</v>
      </c>
      <c r="FO25" s="66">
        <f>IF((AE29="adv"),Info!AS12,0)</f>
        <v>0</v>
      </c>
      <c r="FP25" s="66">
        <f>IF((AF29="adv"),Info!AT12,0)</f>
        <v>0</v>
      </c>
      <c r="FQ25" s="66">
        <f>IF((AG29="adv"),Info!AU12,0)</f>
        <v>0</v>
      </c>
      <c r="FR25" s="67">
        <f>SUM(EM25:FQ25)</f>
        <v>563.96640000000002</v>
      </c>
      <c r="FS25" s="22"/>
      <c r="FT25" s="22"/>
      <c r="FU25" s="22"/>
      <c r="FV25" s="65" t="s">
        <v>95</v>
      </c>
      <c r="FW25" s="66">
        <f>IF((C37="adv"),Info!Q12,0)</f>
        <v>0</v>
      </c>
      <c r="FX25" s="66">
        <f>IF((D37="adv"),Info!R12,0)</f>
        <v>0</v>
      </c>
      <c r="FY25" s="66">
        <f>IF((E37="adv"),Info!S12,0)</f>
        <v>0</v>
      </c>
      <c r="FZ25" s="66">
        <f>IF((F37="adv"),Info!T12,0)</f>
        <v>0</v>
      </c>
      <c r="GA25" s="66">
        <f>IF((G37="adv"),Info!U12,0)</f>
        <v>0</v>
      </c>
      <c r="GB25" s="66">
        <f>IF((H37="adv"),Info!V12,0)</f>
        <v>0</v>
      </c>
      <c r="GC25" s="66">
        <f>IF((I37="adv"),Info!W12,0)</f>
        <v>0</v>
      </c>
      <c r="GD25" s="66">
        <f>IF((J37="adv"),Info!X12,0)</f>
        <v>0</v>
      </c>
      <c r="GE25" s="66">
        <f>IF((K37="adv"),Info!Y12,0)</f>
        <v>140.99160000000001</v>
      </c>
      <c r="GF25" s="66">
        <f>IF((L37="adv"),Info!Z12,0)</f>
        <v>0</v>
      </c>
      <c r="GG25" s="66">
        <f>IF((M37="adv"),Info!AA12,0)</f>
        <v>0</v>
      </c>
      <c r="GH25" s="66">
        <f>IF((N37="adv"),Info!AB12,0)</f>
        <v>0</v>
      </c>
      <c r="GI25" s="66">
        <f>IF((O37="adv"),Info!AC12,0)</f>
        <v>0</v>
      </c>
      <c r="GJ25" s="66">
        <f>IF((P37="adv"),Info!AD12,0)</f>
        <v>0</v>
      </c>
      <c r="GK25" s="66">
        <f>IF((Q37="adv"),Info!AE12,0)</f>
        <v>0</v>
      </c>
      <c r="GL25" s="66">
        <f>IF((R37="adv"),Info!AF12,0)</f>
        <v>140.99160000000001</v>
      </c>
      <c r="GM25" s="66">
        <f>IF((S37="adv"),Info!AG12,0)</f>
        <v>0</v>
      </c>
      <c r="GN25" s="66">
        <f>IF((T37="adv"),Info!AH12,0)</f>
        <v>0</v>
      </c>
      <c r="GO25" s="66">
        <f>IF((U37="adv"),Info!AI12,0)</f>
        <v>140.99160000000001</v>
      </c>
      <c r="GP25" s="66">
        <f>IF((V37="adv"),Info!AJ12,0)</f>
        <v>0</v>
      </c>
      <c r="GQ25" s="66">
        <f>IF((W37="adv"),Info!AK12,0)</f>
        <v>0</v>
      </c>
      <c r="GR25" s="66">
        <f>IF((X37="adv"),Info!AL12,0)</f>
        <v>0</v>
      </c>
      <c r="GS25" s="66">
        <f>IF((Y37="adv"),Info!AM12,0)</f>
        <v>0</v>
      </c>
      <c r="GT25" s="66">
        <f>IF((Z37="adv"),Info!AN12,0)</f>
        <v>0</v>
      </c>
      <c r="GU25" s="66">
        <f>IF((AA37="adv"),Info!AO12,0)</f>
        <v>0</v>
      </c>
      <c r="GV25" s="66">
        <f>IF((AB37="adv"),Info!AP12,0)</f>
        <v>0</v>
      </c>
      <c r="GW25" s="66">
        <f>IF((AC37="adv"),Info!AQ12,0)</f>
        <v>0</v>
      </c>
      <c r="GX25" s="66">
        <f>IF((AD37="adv"),Info!AR12,0)</f>
        <v>140.99160000000001</v>
      </c>
      <c r="GY25" s="66">
        <f>IF((AE37="adv"),Info!AS12,0)</f>
        <v>0</v>
      </c>
      <c r="GZ25" s="66">
        <f>IF((AF37="adv"),Info!AT12,0)</f>
        <v>0</v>
      </c>
      <c r="HA25" s="66">
        <f>IF((AG37="adv"),Info!AU12,0)</f>
        <v>0</v>
      </c>
      <c r="HB25" s="67">
        <f>SUM(FW25:HA25)</f>
        <v>563.96640000000002</v>
      </c>
      <c r="HC25" s="22"/>
      <c r="HD25" s="22"/>
      <c r="HE25" s="22"/>
      <c r="HF25" s="65" t="s">
        <v>95</v>
      </c>
      <c r="HG25" s="66">
        <f>IF((C45="adv"),Info!Q12,0)</f>
        <v>0</v>
      </c>
      <c r="HH25" s="66">
        <f>IF((D45="adv"),Info!R12,0)</f>
        <v>0</v>
      </c>
      <c r="HI25" s="66">
        <f>IF((E45="adv"),Info!S12,0)</f>
        <v>0</v>
      </c>
      <c r="HJ25" s="66">
        <f>IF((F45="adv"),Info!T12,0)</f>
        <v>0</v>
      </c>
      <c r="HK25" s="66">
        <f>IF((G45="adv"),Info!U12,0)</f>
        <v>140.99160000000001</v>
      </c>
      <c r="HL25" s="66">
        <f>IF((H45="adv"),Info!V12,0)</f>
        <v>0</v>
      </c>
      <c r="HM25" s="66">
        <f>IF((I45="adv"),Info!W12,0)</f>
        <v>0</v>
      </c>
      <c r="HN25" s="66">
        <f>IF((J45="adv"),Info!X12,0)</f>
        <v>0</v>
      </c>
      <c r="HO25" s="66">
        <f>IF((K45="adv"),Info!Y12,0)</f>
        <v>0</v>
      </c>
      <c r="HP25" s="66">
        <f>IF((L45="adv"),Info!Z12,0)</f>
        <v>0</v>
      </c>
      <c r="HQ25" s="66">
        <f>IF((M45="adv"),Info!AA12,0)</f>
        <v>0</v>
      </c>
      <c r="HR25" s="66">
        <f>IF((N45="adv"),Info!AB12,0)</f>
        <v>0</v>
      </c>
      <c r="HS25" s="66">
        <f>IF((O45="adv"),Info!AC12,0)</f>
        <v>0</v>
      </c>
      <c r="HT25" s="66">
        <f>IF((P45="adv"),Info!AD12,0)</f>
        <v>0</v>
      </c>
      <c r="HU25" s="66">
        <f>IF((Q45="adv"),Info!AE12,0)</f>
        <v>0</v>
      </c>
      <c r="HV25" s="66">
        <f>IF((R45="adv"),Info!AF12,0)</f>
        <v>0</v>
      </c>
      <c r="HW25" s="66">
        <f>IF((S45="adv"),Info!AG12,0)</f>
        <v>0</v>
      </c>
      <c r="HX25" s="66">
        <f>IF((T45="adv"),Info!AH12,0)</f>
        <v>140.99160000000001</v>
      </c>
      <c r="HY25" s="66">
        <f>IF((U45="adv"),Info!AI12,0)</f>
        <v>0</v>
      </c>
      <c r="HZ25" s="66">
        <f>IF((V45="adv"),Info!AJ12,0)</f>
        <v>0</v>
      </c>
      <c r="IA25" s="66">
        <f>IF((W45="adv"),Info!AK12,0)</f>
        <v>0</v>
      </c>
      <c r="IB25" s="66">
        <f>IF((X45="adv"),Info!AL12,0)</f>
        <v>0</v>
      </c>
      <c r="IC25" s="66">
        <f>IF((Y45="adv"),Info!AM12,0)</f>
        <v>0</v>
      </c>
      <c r="ID25" s="66">
        <f>IF((Z45="adv"),Info!AN12,0)</f>
        <v>0</v>
      </c>
      <c r="IE25" s="66">
        <f>IF((AA45="adv"),Info!AO12,0)</f>
        <v>140.99160000000001</v>
      </c>
      <c r="IF25" s="66">
        <f>IF((AB45="adv"),Info!AP12,0)</f>
        <v>0</v>
      </c>
      <c r="IG25" s="66">
        <f>IF((AC45="adv"),Info!AQ12,0)</f>
        <v>0</v>
      </c>
      <c r="IH25" s="66">
        <f>IF((AD45="adv"),Info!AR12,0)</f>
        <v>0</v>
      </c>
      <c r="II25" s="66">
        <f>IF((AE45="adv"),Info!AS12,0)</f>
        <v>0</v>
      </c>
      <c r="IJ25" s="66">
        <f>IF((AF45="adv"),Info!AT12,0)</f>
        <v>0</v>
      </c>
      <c r="IK25" s="66">
        <f>IF((AG45="adv"),Info!AU12,0)</f>
        <v>0</v>
      </c>
      <c r="IL25" s="67">
        <f>SUM(HG25:IK25)</f>
        <v>422.97480000000002</v>
      </c>
      <c r="IM25" s="22"/>
      <c r="IN25" s="22"/>
      <c r="IO25" s="22"/>
      <c r="IP25" s="22"/>
      <c r="IQ25" s="22"/>
      <c r="IR25" s="22"/>
      <c r="IS25" s="22"/>
      <c r="IT25" s="17"/>
      <c r="IU25" s="22"/>
      <c r="IV25" s="22"/>
      <c r="IW25" s="22"/>
      <c r="IX25" s="22"/>
      <c r="IY25" s="22"/>
      <c r="IZ25" s="22"/>
      <c r="JA25" s="22"/>
      <c r="JB25" s="22"/>
      <c r="JC25" s="22"/>
      <c r="JD25" s="22"/>
      <c r="JE25" s="22"/>
      <c r="JF25" s="22"/>
      <c r="JG25" s="22"/>
      <c r="JH25" s="22"/>
      <c r="JI25" s="22"/>
      <c r="JJ25" s="22"/>
      <c r="JK25" s="22"/>
      <c r="JL25" s="22"/>
      <c r="JM25" s="22"/>
      <c r="JN25" s="22"/>
      <c r="JO25" s="22"/>
      <c r="JP25" s="22"/>
      <c r="JQ25" s="22"/>
      <c r="JR25" s="22"/>
      <c r="JS25" s="22"/>
      <c r="JT25" s="22"/>
      <c r="JU25" s="22"/>
      <c r="JV25" s="22"/>
      <c r="JW25" s="22"/>
      <c r="JX25" s="22"/>
      <c r="JY25" s="22"/>
      <c r="JZ25" s="22"/>
      <c r="KA25" s="22"/>
      <c r="KB25" s="22"/>
      <c r="KC25" s="22"/>
      <c r="KD25" s="22"/>
      <c r="KE25" s="22"/>
      <c r="KF25" s="22"/>
      <c r="KG25" s="22"/>
      <c r="KH25" s="22"/>
      <c r="KI25" s="22"/>
      <c r="KJ25" s="22"/>
      <c r="KK25" s="22"/>
      <c r="KL25" s="22"/>
      <c r="KM25" s="22"/>
      <c r="KN25" s="22"/>
      <c r="KO25" s="22"/>
      <c r="KP25" s="22"/>
      <c r="KQ25" s="22"/>
      <c r="KR25" s="22"/>
      <c r="KS25" s="22"/>
      <c r="KT25" s="22"/>
      <c r="KU25" s="22"/>
      <c r="KV25" s="22"/>
      <c r="KW25" s="22"/>
      <c r="KX25" s="22"/>
      <c r="KY25" s="22"/>
      <c r="KZ25" s="22"/>
      <c r="LA25" s="22"/>
      <c r="LB25" s="22"/>
      <c r="LC25" s="22"/>
      <c r="LD25" s="22"/>
      <c r="LE25" s="22"/>
      <c r="LF25" s="22"/>
    </row>
    <row r="26" spans="2:318"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64">
        <f>SUM(BN4:BN25)</f>
        <v>3430.9128000000005</v>
      </c>
      <c r="BO26" s="22"/>
      <c r="BP26" s="22"/>
      <c r="BQ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64">
        <f>SUM(CX4:CX25)</f>
        <v>3420.9507999999996</v>
      </c>
      <c r="CY26" s="22"/>
      <c r="CZ26" s="22"/>
      <c r="DA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64">
        <f>SUM(EH4:EH25)</f>
        <v>3399.8548000000005</v>
      </c>
      <c r="EI26" s="22"/>
      <c r="EJ26" s="22"/>
      <c r="EK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64">
        <f>SUM(FR4:FR25)</f>
        <v>3540.8464000000004</v>
      </c>
      <c r="FS26" s="22"/>
      <c r="FT26" s="22"/>
      <c r="FU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64">
        <f>SUM(HB4:HB25)</f>
        <v>3414.8563999999997</v>
      </c>
      <c r="HC26" s="22"/>
      <c r="HD26" s="22"/>
      <c r="HE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64">
        <f>SUM(IL4:IL25)</f>
        <v>3423.2948000000006</v>
      </c>
      <c r="IM26" s="22"/>
      <c r="IN26" s="22"/>
      <c r="IO26" s="22"/>
      <c r="IP26" s="22"/>
      <c r="IQ26" s="22"/>
      <c r="IR26" s="22"/>
      <c r="IS26" s="22"/>
      <c r="IT26" s="17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</row>
    <row r="27" spans="2:318">
      <c r="B27" s="15" t="s">
        <v>16</v>
      </c>
      <c r="C27" s="15">
        <v>1</v>
      </c>
      <c r="D27" s="15">
        <v>2</v>
      </c>
      <c r="E27" s="15">
        <v>3</v>
      </c>
      <c r="F27" s="15">
        <v>4</v>
      </c>
      <c r="G27" s="15">
        <v>5</v>
      </c>
      <c r="H27" s="15">
        <v>6</v>
      </c>
      <c r="I27" s="15">
        <v>7</v>
      </c>
      <c r="J27" s="15">
        <v>8</v>
      </c>
      <c r="K27" s="15">
        <v>9</v>
      </c>
      <c r="L27" s="15">
        <v>10</v>
      </c>
      <c r="M27" s="15">
        <v>11</v>
      </c>
      <c r="N27" s="15">
        <v>12</v>
      </c>
      <c r="O27" s="15">
        <v>13</v>
      </c>
      <c r="P27" s="15">
        <v>14</v>
      </c>
      <c r="Q27" s="15">
        <v>15</v>
      </c>
      <c r="R27" s="15">
        <v>16</v>
      </c>
      <c r="S27" s="15">
        <v>17</v>
      </c>
      <c r="T27" s="15">
        <v>18</v>
      </c>
      <c r="U27" s="15">
        <v>19</v>
      </c>
      <c r="V27" s="15">
        <v>20</v>
      </c>
      <c r="W27" s="15">
        <v>21</v>
      </c>
      <c r="X27" s="15">
        <v>22</v>
      </c>
      <c r="Y27" s="15">
        <v>23</v>
      </c>
      <c r="Z27" s="15">
        <v>24</v>
      </c>
      <c r="AA27" s="15">
        <v>25</v>
      </c>
      <c r="AB27" s="15">
        <v>26</v>
      </c>
      <c r="AC27" s="15">
        <v>27</v>
      </c>
      <c r="AD27" s="15">
        <v>28</v>
      </c>
      <c r="AE27" s="15">
        <v>29</v>
      </c>
      <c r="AF27" s="15">
        <v>30</v>
      </c>
      <c r="AG27" s="16">
        <v>31</v>
      </c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17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17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</row>
    <row r="28" spans="2:318">
      <c r="C28" s="18" t="s">
        <v>27</v>
      </c>
      <c r="D28" s="18" t="s">
        <v>28</v>
      </c>
      <c r="E28" s="18" t="s">
        <v>29</v>
      </c>
      <c r="F28" s="18" t="s">
        <v>30</v>
      </c>
      <c r="G28" s="18" t="s">
        <v>31</v>
      </c>
      <c r="H28" s="18" t="s">
        <v>32</v>
      </c>
      <c r="I28" s="18" t="s">
        <v>33</v>
      </c>
      <c r="J28" s="18" t="s">
        <v>27</v>
      </c>
      <c r="K28" s="18" t="s">
        <v>28</v>
      </c>
      <c r="L28" s="18" t="s">
        <v>29</v>
      </c>
      <c r="M28" s="18" t="s">
        <v>30</v>
      </c>
      <c r="N28" s="18" t="s">
        <v>31</v>
      </c>
      <c r="O28" s="18" t="s">
        <v>32</v>
      </c>
      <c r="P28" s="18" t="s">
        <v>33</v>
      </c>
      <c r="Q28" s="18" t="s">
        <v>27</v>
      </c>
      <c r="R28" s="18" t="s">
        <v>28</v>
      </c>
      <c r="S28" s="18" t="s">
        <v>29</v>
      </c>
      <c r="T28" s="18" t="s">
        <v>30</v>
      </c>
      <c r="U28" s="18" t="s">
        <v>31</v>
      </c>
      <c r="V28" s="18" t="s">
        <v>32</v>
      </c>
      <c r="W28" s="18" t="s">
        <v>33</v>
      </c>
      <c r="X28" s="18" t="s">
        <v>27</v>
      </c>
      <c r="Y28" s="18" t="s">
        <v>28</v>
      </c>
      <c r="Z28" s="18" t="s">
        <v>29</v>
      </c>
      <c r="AA28" s="18" t="s">
        <v>30</v>
      </c>
      <c r="AB28" s="18" t="s">
        <v>31</v>
      </c>
      <c r="AC28" s="18" t="s">
        <v>32</v>
      </c>
      <c r="AD28" s="18" t="s">
        <v>33</v>
      </c>
      <c r="AE28" s="18" t="s">
        <v>27</v>
      </c>
      <c r="AF28" s="18" t="s">
        <v>28</v>
      </c>
      <c r="AG28" s="19" t="s">
        <v>29</v>
      </c>
      <c r="AH28" s="15" t="s">
        <v>6</v>
      </c>
      <c r="AI28" s="17">
        <v>1</v>
      </c>
      <c r="AJ28" s="17">
        <v>2</v>
      </c>
      <c r="AK28" s="17">
        <v>3</v>
      </c>
      <c r="AL28" s="17">
        <v>4</v>
      </c>
      <c r="AM28" s="17">
        <v>5</v>
      </c>
      <c r="AN28" s="17">
        <v>6</v>
      </c>
      <c r="AO28" s="17">
        <v>7</v>
      </c>
      <c r="AP28" s="17">
        <v>8</v>
      </c>
      <c r="AQ28" s="17">
        <v>9</v>
      </c>
      <c r="AR28" s="17">
        <v>10</v>
      </c>
      <c r="AS28" s="17">
        <v>11</v>
      </c>
      <c r="AT28" s="17">
        <v>12</v>
      </c>
      <c r="AU28" s="17">
        <v>13</v>
      </c>
      <c r="AV28" s="17">
        <v>14</v>
      </c>
      <c r="AW28" s="17">
        <v>15</v>
      </c>
      <c r="AX28" s="17">
        <v>16</v>
      </c>
      <c r="AY28" s="17">
        <v>17</v>
      </c>
      <c r="AZ28" s="17">
        <v>18</v>
      </c>
      <c r="BA28" s="17">
        <v>19</v>
      </c>
      <c r="BB28" s="17">
        <v>20</v>
      </c>
      <c r="BC28" s="17">
        <v>21</v>
      </c>
      <c r="BD28" s="17">
        <v>22</v>
      </c>
      <c r="BE28" s="17">
        <v>23</v>
      </c>
      <c r="BF28" s="17">
        <v>24</v>
      </c>
      <c r="BG28" s="17">
        <v>25</v>
      </c>
      <c r="BH28" s="17">
        <v>26</v>
      </c>
      <c r="BI28" s="17">
        <v>27</v>
      </c>
      <c r="BJ28" s="17">
        <v>28</v>
      </c>
      <c r="BK28" s="17">
        <v>29</v>
      </c>
      <c r="BL28" s="17">
        <v>30</v>
      </c>
      <c r="BM28" s="17">
        <v>31</v>
      </c>
      <c r="BN28" s="17"/>
      <c r="BO28" s="22"/>
      <c r="BP28" s="22"/>
      <c r="BQ28" s="22"/>
      <c r="BR28" s="16" t="s">
        <v>11</v>
      </c>
      <c r="BS28" s="67">
        <v>1</v>
      </c>
      <c r="BT28" s="67">
        <v>2</v>
      </c>
      <c r="BU28" s="67">
        <v>3</v>
      </c>
      <c r="BV28" s="67">
        <v>4</v>
      </c>
      <c r="BW28" s="67">
        <v>5</v>
      </c>
      <c r="BX28" s="67">
        <v>6</v>
      </c>
      <c r="BY28" s="67">
        <v>7</v>
      </c>
      <c r="BZ28" s="67">
        <v>8</v>
      </c>
      <c r="CA28" s="67">
        <v>9</v>
      </c>
      <c r="CB28" s="67">
        <v>10</v>
      </c>
      <c r="CC28" s="67">
        <v>11</v>
      </c>
      <c r="CD28" s="67">
        <v>12</v>
      </c>
      <c r="CE28" s="67">
        <v>13</v>
      </c>
      <c r="CF28" s="67">
        <v>14</v>
      </c>
      <c r="CG28" s="67">
        <v>15</v>
      </c>
      <c r="CH28" s="67">
        <v>16</v>
      </c>
      <c r="CI28" s="67">
        <v>17</v>
      </c>
      <c r="CJ28" s="67">
        <v>18</v>
      </c>
      <c r="CK28" s="67">
        <v>19</v>
      </c>
      <c r="CL28" s="67">
        <v>20</v>
      </c>
      <c r="CM28" s="67">
        <v>21</v>
      </c>
      <c r="CN28" s="67">
        <v>22</v>
      </c>
      <c r="CO28" s="67">
        <v>23</v>
      </c>
      <c r="CP28" s="67">
        <v>24</v>
      </c>
      <c r="CQ28" s="67">
        <v>25</v>
      </c>
      <c r="CR28" s="67">
        <v>26</v>
      </c>
      <c r="CS28" s="67">
        <v>27</v>
      </c>
      <c r="CT28" s="67">
        <v>28</v>
      </c>
      <c r="CU28" s="67">
        <v>29</v>
      </c>
      <c r="CV28" s="67">
        <v>30</v>
      </c>
      <c r="CW28" s="67">
        <v>31</v>
      </c>
      <c r="CX28" s="17"/>
      <c r="CY28" s="22"/>
      <c r="CZ28" s="22"/>
      <c r="DA28" s="22"/>
      <c r="DB28" s="16" t="s">
        <v>15</v>
      </c>
      <c r="DC28" s="67">
        <v>1</v>
      </c>
      <c r="DD28" s="67">
        <v>2</v>
      </c>
      <c r="DE28" s="67">
        <v>3</v>
      </c>
      <c r="DF28" s="67">
        <v>4</v>
      </c>
      <c r="DG28" s="67">
        <v>5</v>
      </c>
      <c r="DH28" s="67">
        <v>6</v>
      </c>
      <c r="DI28" s="67">
        <v>7</v>
      </c>
      <c r="DJ28" s="67">
        <v>8</v>
      </c>
      <c r="DK28" s="67">
        <v>9</v>
      </c>
      <c r="DL28" s="67">
        <v>10</v>
      </c>
      <c r="DM28" s="67">
        <v>11</v>
      </c>
      <c r="DN28" s="67">
        <v>12</v>
      </c>
      <c r="DO28" s="67">
        <v>13</v>
      </c>
      <c r="DP28" s="67">
        <v>14</v>
      </c>
      <c r="DQ28" s="67">
        <v>15</v>
      </c>
      <c r="DR28" s="67">
        <v>16</v>
      </c>
      <c r="DS28" s="67">
        <v>17</v>
      </c>
      <c r="DT28" s="67">
        <v>18</v>
      </c>
      <c r="DU28" s="67">
        <v>19</v>
      </c>
      <c r="DV28" s="67">
        <v>20</v>
      </c>
      <c r="DW28" s="67">
        <v>21</v>
      </c>
      <c r="DX28" s="67">
        <v>22</v>
      </c>
      <c r="DY28" s="67">
        <v>23</v>
      </c>
      <c r="DZ28" s="67">
        <v>24</v>
      </c>
      <c r="EA28" s="67">
        <v>25</v>
      </c>
      <c r="EB28" s="67">
        <v>26</v>
      </c>
      <c r="EC28" s="67">
        <v>27</v>
      </c>
      <c r="ED28" s="67">
        <v>28</v>
      </c>
      <c r="EE28" s="67">
        <v>29</v>
      </c>
      <c r="EF28" s="67">
        <v>30</v>
      </c>
      <c r="EG28" s="67">
        <v>31</v>
      </c>
      <c r="EH28" s="17"/>
      <c r="EI28" s="22"/>
      <c r="EJ28" s="22"/>
      <c r="EK28" s="22"/>
      <c r="EL28" s="16" t="s">
        <v>17</v>
      </c>
      <c r="EM28" s="67">
        <v>1</v>
      </c>
      <c r="EN28" s="67">
        <v>2</v>
      </c>
      <c r="EO28" s="67">
        <v>3</v>
      </c>
      <c r="EP28" s="67">
        <v>4</v>
      </c>
      <c r="EQ28" s="67">
        <v>5</v>
      </c>
      <c r="ER28" s="67">
        <v>6</v>
      </c>
      <c r="ES28" s="67">
        <v>7</v>
      </c>
      <c r="ET28" s="67">
        <v>8</v>
      </c>
      <c r="EU28" s="67">
        <v>9</v>
      </c>
      <c r="EV28" s="67">
        <v>10</v>
      </c>
      <c r="EW28" s="67">
        <v>11</v>
      </c>
      <c r="EX28" s="67">
        <v>12</v>
      </c>
      <c r="EY28" s="67">
        <v>13</v>
      </c>
      <c r="EZ28" s="67">
        <v>14</v>
      </c>
      <c r="FA28" s="67">
        <v>15</v>
      </c>
      <c r="FB28" s="67">
        <v>16</v>
      </c>
      <c r="FC28" s="67">
        <v>17</v>
      </c>
      <c r="FD28" s="67">
        <v>18</v>
      </c>
      <c r="FE28" s="67">
        <v>19</v>
      </c>
      <c r="FF28" s="67">
        <v>20</v>
      </c>
      <c r="FG28" s="67">
        <v>21</v>
      </c>
      <c r="FH28" s="67">
        <v>22</v>
      </c>
      <c r="FI28" s="67">
        <v>23</v>
      </c>
      <c r="FJ28" s="67">
        <v>24</v>
      </c>
      <c r="FK28" s="67">
        <v>25</v>
      </c>
      <c r="FL28" s="67">
        <v>26</v>
      </c>
      <c r="FM28" s="67">
        <v>27</v>
      </c>
      <c r="FN28" s="67">
        <v>28</v>
      </c>
      <c r="FO28" s="67">
        <v>29</v>
      </c>
      <c r="FP28" s="67">
        <v>30</v>
      </c>
      <c r="FQ28" s="67">
        <v>31</v>
      </c>
      <c r="FR28" s="17"/>
      <c r="FS28" s="22"/>
      <c r="FT28" s="22"/>
      <c r="FU28" s="22"/>
      <c r="FV28" s="16" t="s">
        <v>19</v>
      </c>
      <c r="FW28" s="67">
        <v>1</v>
      </c>
      <c r="FX28" s="67">
        <v>2</v>
      </c>
      <c r="FY28" s="67">
        <v>3</v>
      </c>
      <c r="FZ28" s="67">
        <v>4</v>
      </c>
      <c r="GA28" s="67">
        <v>5</v>
      </c>
      <c r="GB28" s="67">
        <v>6</v>
      </c>
      <c r="GC28" s="67">
        <v>7</v>
      </c>
      <c r="GD28" s="67">
        <v>8</v>
      </c>
      <c r="GE28" s="67">
        <v>9</v>
      </c>
      <c r="GF28" s="67">
        <v>10</v>
      </c>
      <c r="GG28" s="67">
        <v>11</v>
      </c>
      <c r="GH28" s="67">
        <v>12</v>
      </c>
      <c r="GI28" s="67">
        <v>13</v>
      </c>
      <c r="GJ28" s="67">
        <v>14</v>
      </c>
      <c r="GK28" s="67">
        <v>15</v>
      </c>
      <c r="GL28" s="67">
        <v>16</v>
      </c>
      <c r="GM28" s="67">
        <v>17</v>
      </c>
      <c r="GN28" s="67">
        <v>18</v>
      </c>
      <c r="GO28" s="67">
        <v>19</v>
      </c>
      <c r="GP28" s="67">
        <v>20</v>
      </c>
      <c r="GQ28" s="67">
        <v>21</v>
      </c>
      <c r="GR28" s="67">
        <v>22</v>
      </c>
      <c r="GS28" s="67">
        <v>23</v>
      </c>
      <c r="GT28" s="67">
        <v>24</v>
      </c>
      <c r="GU28" s="67">
        <v>25</v>
      </c>
      <c r="GV28" s="67">
        <v>26</v>
      </c>
      <c r="GW28" s="67">
        <v>27</v>
      </c>
      <c r="GX28" s="67">
        <v>28</v>
      </c>
      <c r="GY28" s="67">
        <v>29</v>
      </c>
      <c r="GZ28" s="67">
        <v>30</v>
      </c>
      <c r="HA28" s="67">
        <v>31</v>
      </c>
      <c r="HB28" s="17"/>
      <c r="HC28" s="22"/>
      <c r="HD28" s="22"/>
      <c r="HE28" s="22"/>
      <c r="HF28" s="16" t="s">
        <v>21</v>
      </c>
      <c r="HG28" s="67">
        <v>1</v>
      </c>
      <c r="HH28" s="67">
        <v>2</v>
      </c>
      <c r="HI28" s="67">
        <v>3</v>
      </c>
      <c r="HJ28" s="67">
        <v>4</v>
      </c>
      <c r="HK28" s="67">
        <v>5</v>
      </c>
      <c r="HL28" s="67">
        <v>6</v>
      </c>
      <c r="HM28" s="67">
        <v>7</v>
      </c>
      <c r="HN28" s="67">
        <v>8</v>
      </c>
      <c r="HO28" s="67">
        <v>9</v>
      </c>
      <c r="HP28" s="67">
        <v>10</v>
      </c>
      <c r="HQ28" s="67">
        <v>11</v>
      </c>
      <c r="HR28" s="67">
        <v>12</v>
      </c>
      <c r="HS28" s="67">
        <v>13</v>
      </c>
      <c r="HT28" s="67">
        <v>14</v>
      </c>
      <c r="HU28" s="67">
        <v>15</v>
      </c>
      <c r="HV28" s="67">
        <v>16</v>
      </c>
      <c r="HW28" s="67">
        <v>17</v>
      </c>
      <c r="HX28" s="67">
        <v>18</v>
      </c>
      <c r="HY28" s="67">
        <v>19</v>
      </c>
      <c r="HZ28" s="67">
        <v>20</v>
      </c>
      <c r="IA28" s="67">
        <v>21</v>
      </c>
      <c r="IB28" s="67">
        <v>22</v>
      </c>
      <c r="IC28" s="67">
        <v>23</v>
      </c>
      <c r="ID28" s="67">
        <v>24</v>
      </c>
      <c r="IE28" s="67">
        <v>25</v>
      </c>
      <c r="IF28" s="67">
        <v>26</v>
      </c>
      <c r="IG28" s="67">
        <v>27</v>
      </c>
      <c r="IH28" s="67">
        <v>28</v>
      </c>
      <c r="II28" s="67">
        <v>29</v>
      </c>
      <c r="IJ28" s="67">
        <v>30</v>
      </c>
      <c r="IK28" s="67">
        <v>31</v>
      </c>
      <c r="IL28" s="17"/>
      <c r="IM28" s="22"/>
      <c r="IN28" s="22"/>
      <c r="IO28" s="22"/>
      <c r="IP28" s="22"/>
      <c r="IQ28" s="22"/>
      <c r="IR28" s="22"/>
      <c r="IS28" s="22"/>
      <c r="IT28" s="17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</row>
    <row r="29" spans="2:318">
      <c r="C29" s="61" t="s">
        <v>95</v>
      </c>
      <c r="D29" s="15" t="s">
        <v>35</v>
      </c>
      <c r="E29" s="15" t="s">
        <v>35</v>
      </c>
      <c r="F29" s="15" t="s">
        <v>36</v>
      </c>
      <c r="G29" s="15" t="s">
        <v>36</v>
      </c>
      <c r="H29" s="15" t="s">
        <v>37</v>
      </c>
      <c r="I29" s="15" t="s">
        <v>37</v>
      </c>
      <c r="J29" s="61" t="s">
        <v>95</v>
      </c>
      <c r="K29" s="15"/>
      <c r="L29" s="15"/>
      <c r="M29" s="15"/>
      <c r="N29" s="15" t="s">
        <v>35</v>
      </c>
      <c r="O29" s="15" t="s">
        <v>35</v>
      </c>
      <c r="P29" s="15" t="s">
        <v>36</v>
      </c>
      <c r="Q29" s="15" t="s">
        <v>36</v>
      </c>
      <c r="R29" s="15" t="s">
        <v>37</v>
      </c>
      <c r="S29" s="15" t="s">
        <v>37</v>
      </c>
      <c r="T29" s="61" t="s">
        <v>95</v>
      </c>
      <c r="U29" s="15"/>
      <c r="V29" s="15"/>
      <c r="W29" s="15"/>
      <c r="X29" s="15" t="s">
        <v>35</v>
      </c>
      <c r="Y29" s="15" t="s">
        <v>35</v>
      </c>
      <c r="Z29" s="15" t="s">
        <v>36</v>
      </c>
      <c r="AA29" s="15" t="s">
        <v>36</v>
      </c>
      <c r="AB29" s="15" t="s">
        <v>37</v>
      </c>
      <c r="AC29" s="15" t="s">
        <v>37</v>
      </c>
      <c r="AD29" s="61" t="s">
        <v>95</v>
      </c>
      <c r="AE29" s="15"/>
      <c r="AF29" s="15"/>
      <c r="AG29" s="16"/>
      <c r="AH29" s="20" t="s">
        <v>34</v>
      </c>
      <c r="AI29" s="21">
        <f>IF(AND(C8="Ma",C9="V"),Info!Q3,0)</f>
        <v>0</v>
      </c>
      <c r="AJ29" s="21">
        <f>IF(AND(D8="Ma",D9="V"),Info!R3,0)</f>
        <v>0</v>
      </c>
      <c r="AK29" s="21">
        <f>IF(AND(E8="Ma",E9="V"),Info!S3,0)</f>
        <v>128.92000000000002</v>
      </c>
      <c r="AL29" s="21">
        <f>IF(AND(F8="Ma",F9="V"),Info!T3,0)</f>
        <v>0</v>
      </c>
      <c r="AM29" s="21">
        <f>IF(AND(G8="Ma",G9="V"),Info!U3,0)</f>
        <v>0</v>
      </c>
      <c r="AN29" s="21">
        <f>IF(AND(H8="Ma",H9="V"),Info!V3,0)</f>
        <v>0</v>
      </c>
      <c r="AO29" s="21">
        <f>IF(AND(I8="Ma",I9="V"),Info!W3,0)</f>
        <v>0</v>
      </c>
      <c r="AP29" s="21">
        <f>IF(AND(J8="Ma",J9="V"),Info!X3,0)</f>
        <v>0</v>
      </c>
      <c r="AQ29" s="21">
        <f>IF(AND(K8="Ma",K9="V"),Info!Y3,0)</f>
        <v>0</v>
      </c>
      <c r="AR29" s="21">
        <f>IF(AND(L8="Ma",L9="V"),Info!Z3,0)</f>
        <v>0</v>
      </c>
      <c r="AS29" s="21">
        <f>IF(AND(M8="Ma",M9="V"),Info!AA3,0)</f>
        <v>0</v>
      </c>
      <c r="AT29" s="21">
        <f>IF(AND(N8="Ma",N9="V"),Info!AB3,0)</f>
        <v>0</v>
      </c>
      <c r="AU29" s="21">
        <f>IF(AND(O8="Ma",O9="V"),Info!AC3,0)</f>
        <v>0</v>
      </c>
      <c r="AV29" s="21">
        <f>IF(AND(P8="Ma",P9="V"),Info!AD3,0)</f>
        <v>0</v>
      </c>
      <c r="AW29" s="21">
        <f>IF(AND(Q8="Ma",Q9="V"),Info!AE3,0)</f>
        <v>0</v>
      </c>
      <c r="AX29" s="21">
        <f>IF(AND(R8="Ma",R9="V"),Info!AF3,0)</f>
        <v>0</v>
      </c>
      <c r="AY29" s="21">
        <f>IF(AND(S8="Ma",S9="V"),Info!AG3,0)</f>
        <v>0</v>
      </c>
      <c r="AZ29" s="21">
        <f>IF(AND(T8="Ma",T9="V"),Info!AH3,0)</f>
        <v>0</v>
      </c>
      <c r="BA29" s="21">
        <f>IF(AND(U8="Ma",U9="V"),Info!AI3,0)</f>
        <v>0</v>
      </c>
      <c r="BB29" s="21">
        <f>IF(AND(V8="Ma",V9="V"),Info!AJ3,0)</f>
        <v>0</v>
      </c>
      <c r="BC29" s="21">
        <f>IF(AND(W8="Ma",W9="V"),Info!AK3,0)</f>
        <v>0</v>
      </c>
      <c r="BD29" s="21">
        <f>IF(AND(X8="Ma",X9="V"),Info!AL3,0)</f>
        <v>0</v>
      </c>
      <c r="BE29" s="21">
        <f>IF(AND(Y8="Ma",Y9="V"),Info!AM3,0)</f>
        <v>0</v>
      </c>
      <c r="BF29" s="21">
        <f>IF(AND(Z8="Ma",Z9="V"),Info!AN3,0)</f>
        <v>128.92000000000002</v>
      </c>
      <c r="BG29" s="21">
        <f>IF(AND(AA8="Ma",AA9="V"),Info!AO3,0)</f>
        <v>0</v>
      </c>
      <c r="BH29" s="21">
        <f>IF(AND(AB8="Ma",AB9="V"),Info!AP3,0)</f>
        <v>0</v>
      </c>
      <c r="BI29" s="21">
        <f>IF(AND(AC8="Ma",AC9="V"),Info!AQ3,0)</f>
        <v>0</v>
      </c>
      <c r="BJ29" s="21">
        <f>IF(AND(AD8="Ma",AD9="V"),Info!AR3,0)</f>
        <v>0</v>
      </c>
      <c r="BK29" s="21">
        <f>IF(AND(AE8="Ma",AE9="V"),Info!AS3,0)</f>
        <v>0</v>
      </c>
      <c r="BL29" s="21">
        <f>IF(AND(AF8="Ma",AF9="V"),Info!AT3,0)</f>
        <v>0</v>
      </c>
      <c r="BM29" s="21">
        <f>IF(AND(AG8="Ma",AG9="V"),Info!AU3,0)</f>
        <v>0</v>
      </c>
      <c r="BN29" s="21">
        <f t="shared" ref="BN29:BN49" si="6">SUM(AI29:BM29)</f>
        <v>257.84000000000003</v>
      </c>
      <c r="BO29" s="22"/>
      <c r="BP29" s="22"/>
      <c r="BQ29" s="22"/>
      <c r="BR29" s="89" t="s">
        <v>34</v>
      </c>
      <c r="BS29" s="66">
        <f>IF(AND(C16="Ma",C17="V"),Info!Q3,0)</f>
        <v>0</v>
      </c>
      <c r="BT29" s="66">
        <f>IF(AND(D16="Ma",D17="V"),Info!R3,0)</f>
        <v>0</v>
      </c>
      <c r="BU29" s="66">
        <f>IF(AND(E16="Ma",E17="V"),Info!S3,0)</f>
        <v>0</v>
      </c>
      <c r="BV29" s="66">
        <f>IF(AND(F16="Ma",F17="V"),Info!T3,0)</f>
        <v>0</v>
      </c>
      <c r="BW29" s="66">
        <f>IF(AND(G16="Ma",G17="V"),Info!U3,0)</f>
        <v>0</v>
      </c>
      <c r="BX29" s="66">
        <f>IF(AND(H16="Ma",H17="V"),Info!V3,0)</f>
        <v>0</v>
      </c>
      <c r="BY29" s="66">
        <f>IF(AND(I16="Ma",I17="V"),Info!W3,0)</f>
        <v>0</v>
      </c>
      <c r="BZ29" s="66">
        <f>IF(AND(J16="Ma",J17="V"),Info!X3,0)</f>
        <v>0</v>
      </c>
      <c r="CA29" s="66">
        <f>IF(AND(K16="Ma",K17="V"),Info!Y3,0)</f>
        <v>0</v>
      </c>
      <c r="CB29" s="66">
        <f>IF(AND(L16="Ma",L17="V"),Info!Z3,0)</f>
        <v>0</v>
      </c>
      <c r="CC29" s="66">
        <f>IF(AND(M16="Ma",M17="V"),Info!AA3,0)</f>
        <v>0</v>
      </c>
      <c r="CD29" s="66">
        <f>IF(AND(N16="Ma",N17="V"),Info!AB3,0)</f>
        <v>0</v>
      </c>
      <c r="CE29" s="66">
        <f>IF(AND(O16="Ma",O17="V"),Info!AC3,0)</f>
        <v>128.92000000000002</v>
      </c>
      <c r="CF29" s="66">
        <f>IF(AND(P16="Ma",P17="V"),Info!AD3,0)</f>
        <v>0</v>
      </c>
      <c r="CG29" s="66">
        <f>IF(AND(Q16="Ma",Q17="V"),Info!AE3,0)</f>
        <v>0</v>
      </c>
      <c r="CH29" s="66">
        <f>IF(AND(R16="Ma",R17="V"),Info!AF3,0)</f>
        <v>0</v>
      </c>
      <c r="CI29" s="66">
        <f>IF(AND(S16="Ma",S17="V"),Info!AG3,0)</f>
        <v>0</v>
      </c>
      <c r="CJ29" s="66">
        <f>IF(AND(T16="Ma",T17="V"),Info!AH3,0)</f>
        <v>0</v>
      </c>
      <c r="CK29" s="66">
        <f>IF(AND(U16="Ma",U17="V"),Info!AI3,0)</f>
        <v>0</v>
      </c>
      <c r="CL29" s="66">
        <f>IF(AND(V16="Ma",V17="V"),Info!AJ3,0)</f>
        <v>0</v>
      </c>
      <c r="CM29" s="66">
        <f>IF(AND(W16="Ma",W17="V"),Info!AK3,0)</f>
        <v>0</v>
      </c>
      <c r="CN29" s="66">
        <f>IF(AND(X16="Ma",X17="V"),Info!AL3,0)</f>
        <v>0</v>
      </c>
      <c r="CO29" s="66">
        <f>IF(AND(Y16="Ma",Y17="V"),Info!AM3,0)</f>
        <v>0</v>
      </c>
      <c r="CP29" s="66">
        <f>IF(AND(Z16="Ma",Z17="V"),Info!AN3,0)</f>
        <v>0</v>
      </c>
      <c r="CQ29" s="66">
        <f>IF(AND(AA16="Ma",AA17="V"),Info!AO3,0)</f>
        <v>0</v>
      </c>
      <c r="CR29" s="66">
        <f>IF(AND(AB16="Ma",AB17="V"),Info!AP3,0)</f>
        <v>0</v>
      </c>
      <c r="CS29" s="66">
        <f>IF(AND(AC16="Ma",AC17="V"),Info!AQ3,0)</f>
        <v>0</v>
      </c>
      <c r="CT29" s="66">
        <f>IF(AND(AD16="Ma",AD17="V"),Info!AR3,0)</f>
        <v>0</v>
      </c>
      <c r="CU29" s="66">
        <f>IF(AND(AE16="Ma",AE17="V"),Info!AS3,0)</f>
        <v>0</v>
      </c>
      <c r="CV29" s="66">
        <f>IF(AND(AF16="Ma",AF17="V"),Info!AT3,0)</f>
        <v>0</v>
      </c>
      <c r="CW29" s="66">
        <f>IF(AND(AG16="Ma",AG17="V"),Info!AU3,0)</f>
        <v>0</v>
      </c>
      <c r="CX29" s="90">
        <f t="shared" ref="CX29:CX49" si="7">SUM(BS29:CW29)</f>
        <v>128.92000000000002</v>
      </c>
      <c r="CY29" s="22"/>
      <c r="CZ29" s="22"/>
      <c r="DA29" s="22"/>
      <c r="DB29" s="20" t="s">
        <v>34</v>
      </c>
      <c r="DC29" s="64">
        <f>IF(AND(C24="Ma",C25="V"),Info!Q3,0)</f>
        <v>0</v>
      </c>
      <c r="DD29" s="64">
        <f>IF(AND(D24="Ma",D25="V"),Info!R3,0)</f>
        <v>0</v>
      </c>
      <c r="DE29" s="64">
        <f>IF(AND(E24="Ma",E25="V"),Info!S3,0)</f>
        <v>0</v>
      </c>
      <c r="DF29" s="64">
        <f>IF(AND(F24="Ma",F25="V"),Info!T3,0)</f>
        <v>0</v>
      </c>
      <c r="DG29" s="64">
        <f>IF(AND(G24="Ma",G25="V"),Info!U3,0)</f>
        <v>0</v>
      </c>
      <c r="DH29" s="64">
        <f>IF(AND(H24="Ma",H25="V"),Info!V3,0)</f>
        <v>0</v>
      </c>
      <c r="DI29" s="64">
        <f>IF(AND(I24="Ma",I25="V"),Info!W3,0)</f>
        <v>0</v>
      </c>
      <c r="DJ29" s="64">
        <f>IF(AND(J24="Ma",J25="V"),Info!X3,0)</f>
        <v>0</v>
      </c>
      <c r="DK29" s="64">
        <f>IF(AND(K24="Ma",K25="V"),Info!Y3,0)</f>
        <v>0</v>
      </c>
      <c r="DL29" s="64">
        <f>IF(AND(L24="Ma",L25="V"),Info!Z3,0)</f>
        <v>0</v>
      </c>
      <c r="DM29" s="64">
        <f>IF(AND(M24="Ma",M25="V"),Info!AA3,0)</f>
        <v>0</v>
      </c>
      <c r="DN29" s="64">
        <f>IF(AND(N24="Ma",N25="V"),Info!AB3,0)</f>
        <v>0</v>
      </c>
      <c r="DO29" s="64">
        <f>IF(AND(O24="Ma",O25="V"),Info!AC3,0)</f>
        <v>0</v>
      </c>
      <c r="DP29" s="64">
        <f>IF(AND(P24="Ma",P25="V"),Info!AD3,0)</f>
        <v>0</v>
      </c>
      <c r="DQ29" s="64">
        <f>IF(AND(Q24="Ma",Q25="V"),Info!AE3,0)</f>
        <v>0</v>
      </c>
      <c r="DR29" s="64">
        <f>IF(AND(R24="Ma",R25="V"),Info!AF3,0)</f>
        <v>0</v>
      </c>
      <c r="DS29" s="64">
        <f>IF(AND(S24="Ma",S25="V"),Info!AG3,0)</f>
        <v>0</v>
      </c>
      <c r="DT29" s="64">
        <f>IF(AND(T24="Ma",T25="V"),Info!AH3,0)</f>
        <v>0</v>
      </c>
      <c r="DU29" s="64">
        <f>IF(AND(U24="Ma",U25="V"),Info!AI3,0)</f>
        <v>0</v>
      </c>
      <c r="DV29" s="64">
        <f>IF(AND(V24="Ma",V25="V"),Info!AJ3,0)</f>
        <v>0</v>
      </c>
      <c r="DW29" s="64">
        <f>IF(AND(W24="Ma",W25="V"),Info!AK3,0)</f>
        <v>0</v>
      </c>
      <c r="DX29" s="64">
        <f>IF(AND(X24="Ma",X25="V"),Info!AL3,0)</f>
        <v>128.92000000000002</v>
      </c>
      <c r="DY29" s="64">
        <f>IF(AND(Y24="Ma",Y25="V"),Info!AM3,0)</f>
        <v>0</v>
      </c>
      <c r="DZ29" s="64">
        <f>IF(AND(Z24="Ma",Z25="V"),Info!AN3,0)</f>
        <v>0</v>
      </c>
      <c r="EA29" s="64">
        <f>IF(AND(AA24="Ma",AA25="V"),Info!AO3,0)</f>
        <v>0</v>
      </c>
      <c r="EB29" s="64">
        <f>IF(AND(AB24="Ma",AB25="V"),Info!AP3,0)</f>
        <v>0</v>
      </c>
      <c r="EC29" s="64">
        <f>IF(AND(AC24="Ma",AC25="V"),Info!AQ3,0)</f>
        <v>0</v>
      </c>
      <c r="ED29" s="64">
        <f>IF(AND(AD24="Ma",AD25="V"),Info!AR3,0)</f>
        <v>0</v>
      </c>
      <c r="EE29" s="64">
        <f>IF(AND(AE24="Ma",AE25="V"),Info!AS3,0)</f>
        <v>0</v>
      </c>
      <c r="EF29" s="64">
        <f>IF(AND(AF24="Ma",AF25="V"),Info!AT3,0)</f>
        <v>0</v>
      </c>
      <c r="EG29" s="64">
        <f>IF(AND(AG24="Ma",AG25="V"),Info!AU3,0)</f>
        <v>0</v>
      </c>
      <c r="EH29" s="21">
        <f t="shared" ref="EH29:EH49" si="8">SUM(DC29:EG29)</f>
        <v>128.92000000000002</v>
      </c>
      <c r="EI29" s="22"/>
      <c r="EJ29" s="22"/>
      <c r="EK29" s="22"/>
      <c r="EL29" s="20" t="s">
        <v>34</v>
      </c>
      <c r="EM29" s="64">
        <f>IF(AND(C32="Ma",C33="V"),Info!Q3,0)</f>
        <v>0</v>
      </c>
      <c r="EN29" s="64">
        <f>IF(AND(D32="Ma",D33="V"),Info!R3,0)</f>
        <v>0</v>
      </c>
      <c r="EO29" s="64">
        <f>IF(AND(E32="Ma",E33="V"),Info!S3,0)</f>
        <v>0</v>
      </c>
      <c r="EP29" s="64">
        <f>IF(AND(F32="Ma",F33="V"),Info!T3,0)</f>
        <v>0</v>
      </c>
      <c r="EQ29" s="64">
        <f>IF(AND(G32="Ma",G33="V"),Info!U3,0)</f>
        <v>0</v>
      </c>
      <c r="ER29" s="64">
        <f>IF(AND(H32="Ma",H33="V"),Info!V3,0)</f>
        <v>0</v>
      </c>
      <c r="ES29" s="64">
        <f>IF(AND(I32="Ma",I33="V"),Info!W3,0)</f>
        <v>0</v>
      </c>
      <c r="ET29" s="64">
        <f>IF(AND(J32="Ma",J33="V"),Info!X3,0)</f>
        <v>0</v>
      </c>
      <c r="EU29" s="64">
        <f>IF(AND(K32="Ma",K33="V"),Info!Y3,0)</f>
        <v>0</v>
      </c>
      <c r="EV29" s="64">
        <f>IF(AND(L32="Ma",L33="V"),Info!Z3,0)</f>
        <v>0</v>
      </c>
      <c r="EW29" s="64">
        <f>IF(AND(M32="Ma",M33="V"),Info!AA3,0)</f>
        <v>0</v>
      </c>
      <c r="EX29" s="64">
        <f>IF(AND(N32="Ma",N33="V"),Info!AB3,0)</f>
        <v>0</v>
      </c>
      <c r="EY29" s="64">
        <f>IF(AND(O32="Ma",O33="V"),Info!AC3,0)</f>
        <v>0</v>
      </c>
      <c r="EZ29" s="64">
        <f>IF(AND(P32="Ma",P33="V"),Info!AD3,0)</f>
        <v>0</v>
      </c>
      <c r="FA29" s="64">
        <f>IF(AND(Q32="Ma",Q33="V"),Info!AE3,0)</f>
        <v>0</v>
      </c>
      <c r="FB29" s="64">
        <f>IF(AND(R32="Ma",R33="V"),Info!AF3,0)</f>
        <v>0</v>
      </c>
      <c r="FC29" s="64">
        <f>IF(AND(S32="Ma",S33="V"),Info!AG3,0)</f>
        <v>0</v>
      </c>
      <c r="FD29" s="64">
        <f>IF(AND(T32="Ma",T33="V"),Info!AH3,0)</f>
        <v>0</v>
      </c>
      <c r="FE29" s="64">
        <f>IF(AND(U32="Ma",U33="V"),Info!AI3,0)</f>
        <v>0</v>
      </c>
      <c r="FF29" s="64">
        <f>IF(AND(V32="Ma",V33="V"),Info!AJ3,0)</f>
        <v>0</v>
      </c>
      <c r="FG29" s="64">
        <f>IF(AND(W32="Ma",W33="V"),Info!AK3,0)</f>
        <v>0</v>
      </c>
      <c r="FH29" s="64">
        <f>IF(AND(X32="Ma",X33="V"),Info!AL3,0)</f>
        <v>0</v>
      </c>
      <c r="FI29" s="64">
        <f>IF(AND(Y32="Ma",Y33="V"),Info!AM3,0)</f>
        <v>0</v>
      </c>
      <c r="FJ29" s="64">
        <f>IF(AND(Z32="Ma",Z33="V"),Info!AN3,0)</f>
        <v>0</v>
      </c>
      <c r="FK29" s="64">
        <f>IF(AND(AA32="Ma",AA33="V"),Info!AO3,0)</f>
        <v>0</v>
      </c>
      <c r="FL29" s="64">
        <f>IF(AND(AB32="Ma",AB33="V"),Info!AP3,0)</f>
        <v>0</v>
      </c>
      <c r="FM29" s="64">
        <f>IF(AND(AC32="Ma",AC33="V"),Info!AQ3,0)</f>
        <v>0</v>
      </c>
      <c r="FN29" s="64">
        <f>IF(AND(AD32="Ma",AD33="V"),Info!AR3,0)</f>
        <v>0</v>
      </c>
      <c r="FO29" s="64">
        <f>IF(AND(AE32="Ma",AE33="V"),Info!AS3,0)</f>
        <v>0</v>
      </c>
      <c r="FP29" s="64">
        <f>IF(AND(AF32="Ma",AF33="V"),Info!AT3,0)</f>
        <v>0</v>
      </c>
      <c r="FQ29" s="64">
        <f>IF(AND(AG32="Ma",AG33="V"),Info!AU3,0)</f>
        <v>128.92000000000002</v>
      </c>
      <c r="FR29" s="21">
        <f t="shared" ref="FR29:FR49" si="9">SUM(EM29:FQ29)</f>
        <v>128.92000000000002</v>
      </c>
      <c r="FS29" s="22"/>
      <c r="FT29" s="22"/>
      <c r="FU29" s="22"/>
      <c r="FV29" s="20" t="s">
        <v>34</v>
      </c>
      <c r="FW29" s="64">
        <f>IF(AND(C40="Ma",C41="V"),Info!Q3,0)</f>
        <v>0</v>
      </c>
      <c r="FX29" s="64">
        <f>IF(AND(D40="Ma",D41="V"),Info!R3,0)</f>
        <v>0</v>
      </c>
      <c r="FY29" s="64">
        <f>IF(AND(E40="Ma",E41="V"),Info!S3,0)</f>
        <v>0</v>
      </c>
      <c r="FZ29" s="64">
        <f>IF(AND(F40="Ma",F41="V"),Info!T3,0)</f>
        <v>0</v>
      </c>
      <c r="GA29" s="64">
        <f>IF(AND(G40="Ma",G41="V"),Info!U3,0)</f>
        <v>0</v>
      </c>
      <c r="GB29" s="64">
        <f>IF(AND(H40="Ma",H41="V"),Info!V3,0)</f>
        <v>0</v>
      </c>
      <c r="GC29" s="64">
        <f>IF(AND(I40="Ma",I41="V"),Info!W3,0)</f>
        <v>0</v>
      </c>
      <c r="GD29" s="64">
        <f>IF(AND(J40="Ma",J41="V"),Info!X3,0)</f>
        <v>0</v>
      </c>
      <c r="GE29" s="64">
        <f>IF(AND(K40="Ma",K41="V"),Info!Y3,0)</f>
        <v>0</v>
      </c>
      <c r="GF29" s="64">
        <f>IF(AND(L40="Ma",L41="V"),Info!Z3,0)</f>
        <v>0</v>
      </c>
      <c r="GG29" s="64">
        <f>IF(AND(M40="Ma",M41="V"),Info!AA3,0)</f>
        <v>0</v>
      </c>
      <c r="GH29" s="64">
        <f>IF(AND(N40="Ma",N41="V"),Info!AB3,0)</f>
        <v>0</v>
      </c>
      <c r="GI29" s="64">
        <f>IF(AND(O40="Ma",O41="V"),Info!AC3,0)</f>
        <v>0</v>
      </c>
      <c r="GJ29" s="64">
        <f>IF(AND(P40="Ma",P41="V"),Info!AD3,0)</f>
        <v>0</v>
      </c>
      <c r="GK29" s="64">
        <f>IF(AND(Q40="Ma",Q41="V"),Info!AE3,0)</f>
        <v>0</v>
      </c>
      <c r="GL29" s="64">
        <f>IF(AND(R40="Ma",R41="V"),Info!AF3,0)</f>
        <v>0</v>
      </c>
      <c r="GM29" s="64">
        <f>IF(AND(S40="Ma",S41="V"),Info!AG3,0)</f>
        <v>0</v>
      </c>
      <c r="GN29" s="64">
        <f>IF(AND(T40="Ma",T41="V"),Info!AH3,0)</f>
        <v>0</v>
      </c>
      <c r="GO29" s="64">
        <f>IF(AND(U40="Ma",U41="V"),Info!AI3,0)</f>
        <v>0</v>
      </c>
      <c r="GP29" s="64">
        <f>IF(AND(V40="Ma",V41="V"),Info!AJ3,0)</f>
        <v>0</v>
      </c>
      <c r="GQ29" s="64">
        <f>IF(AND(W40="Ma",W41="V"),Info!AK3,0)</f>
        <v>0</v>
      </c>
      <c r="GR29" s="64">
        <f>IF(AND(X40="Ma",X41="V"),Info!AL3,0)</f>
        <v>0</v>
      </c>
      <c r="GS29" s="64">
        <f>IF(AND(Y40="Ma",Y41="V"),Info!AM3,0)</f>
        <v>0</v>
      </c>
      <c r="GT29" s="64">
        <f>IF(AND(Z40="Ma",Z41="V"),Info!AN3,0)</f>
        <v>0</v>
      </c>
      <c r="GU29" s="64">
        <f>IF(AND(AA40="Ma",AA41="V"),Info!AO3,0)</f>
        <v>0</v>
      </c>
      <c r="GV29" s="64">
        <f>IF(AND(AB40="Ma",AB41="V"),Info!AP3,0)</f>
        <v>0</v>
      </c>
      <c r="GW29" s="64">
        <f>IF(AND(AC40="Ma",AC41="V"),Info!AQ3,0)</f>
        <v>0</v>
      </c>
      <c r="GX29" s="64">
        <f>IF(AND(AD40="Ma",AD41="V"),Info!AR3,0)</f>
        <v>0</v>
      </c>
      <c r="GY29" s="64">
        <f>IF(AND(AE40="Ma",AE41="V"),Info!AS3,0)</f>
        <v>0</v>
      </c>
      <c r="GZ29" s="64">
        <f>IF(AND(AF40="Ma",AF41="V"),Info!AT3,0)</f>
        <v>0</v>
      </c>
      <c r="HA29" s="64">
        <f>IF(AND(AG40="Ma",AG41="V"),Info!AU3,0)</f>
        <v>0</v>
      </c>
      <c r="HB29" s="21">
        <f t="shared" ref="HB29:HB49" si="10">SUM(FW29:HA29)</f>
        <v>0</v>
      </c>
      <c r="HC29" s="22"/>
      <c r="HD29" s="22"/>
      <c r="HE29" s="22"/>
      <c r="HF29" s="20" t="s">
        <v>34</v>
      </c>
      <c r="HG29" s="64">
        <f>IF(AND(C48="Ma",C49="V"),Info!Q3,0)</f>
        <v>0</v>
      </c>
      <c r="HH29" s="64">
        <f>IF(AND(D48="Ma",D49="V"),Info!R3,0)</f>
        <v>0</v>
      </c>
      <c r="HI29" s="64">
        <f>IF(AND(E48="Ma",E49="V"),Info!S3,0)</f>
        <v>0</v>
      </c>
      <c r="HJ29" s="64">
        <f>IF(AND(F48="Ma",F49="V"),Info!T3,0)</f>
        <v>0</v>
      </c>
      <c r="HK29" s="64">
        <f>IF(AND(G48="Ma",G49="V"),Info!U3,0)</f>
        <v>0</v>
      </c>
      <c r="HL29" s="64">
        <f>IF(AND(H48="Ma",H49="V"),Info!V3,0)</f>
        <v>0</v>
      </c>
      <c r="HM29" s="64">
        <f>IF(AND(I48="Ma",I49="V"),Info!W3,0)</f>
        <v>0</v>
      </c>
      <c r="HN29" s="64">
        <f>IF(AND(J48="Ma",J49="V"),Info!X3,0)</f>
        <v>0</v>
      </c>
      <c r="HO29" s="64">
        <f>IF(AND(K48="Ma",K49="V"),Info!Y3,0)</f>
        <v>0</v>
      </c>
      <c r="HP29" s="64">
        <f>IF(AND(L48="Ma",L49="V"),Info!Z3,0)</f>
        <v>0</v>
      </c>
      <c r="HQ29" s="64">
        <f>IF(AND(M48="Ma",M49="V"),Info!AA3,0)</f>
        <v>0</v>
      </c>
      <c r="HR29" s="64">
        <f>IF(AND(N48="Ma",N49="V"),Info!AB3,0)</f>
        <v>0</v>
      </c>
      <c r="HS29" s="64">
        <f>IF(AND(O48="Ma",O49="V"),Info!AC3,0)</f>
        <v>0</v>
      </c>
      <c r="HT29" s="64">
        <f>IF(AND(P48="Ma",P49="V"),Info!AD3,0)</f>
        <v>0</v>
      </c>
      <c r="HU29" s="64">
        <f>IF(AND(Q48="Ma",Q49="V"),Info!AE3,0)</f>
        <v>0</v>
      </c>
      <c r="HV29" s="64">
        <f>IF(AND(R48="Ma",R49="V"),Info!AF3,0)</f>
        <v>0</v>
      </c>
      <c r="HW29" s="64">
        <f>IF(AND(S48="Ma",S49="V"),Info!AG3,0)</f>
        <v>0</v>
      </c>
      <c r="HX29" s="64">
        <f>IF(AND(T48="Ma",T49="V"),Info!AH3,0)</f>
        <v>0</v>
      </c>
      <c r="HY29" s="64">
        <f>IF(AND(U48="Ma",U49="V"),Info!AI3,0)</f>
        <v>0</v>
      </c>
      <c r="HZ29" s="64">
        <f>IF(AND(V48="Ma",V49="V"),Info!AJ3,0)</f>
        <v>0</v>
      </c>
      <c r="IA29" s="64">
        <f>IF(AND(W48="Ma",W49="V"),Info!AK3,0)</f>
        <v>0</v>
      </c>
      <c r="IB29" s="64">
        <f>IF(AND(X48="Ma",X49="V"),Info!AL3,0)</f>
        <v>0</v>
      </c>
      <c r="IC29" s="64">
        <f>IF(AND(Y48="Ma",Y49="V"),Info!AM3,0)</f>
        <v>0</v>
      </c>
      <c r="ID29" s="64">
        <f>IF(AND(Z48="Ma",Z49="V"),Info!AN3,0)</f>
        <v>0</v>
      </c>
      <c r="IE29" s="64">
        <f>IF(AND(AA48="Ma",AA49="V"),Info!AO3,0)</f>
        <v>0</v>
      </c>
      <c r="IF29" s="64">
        <f>IF(AND(AB48="Ma",AB49="V"),Info!AP3,0)</f>
        <v>0</v>
      </c>
      <c r="IG29" s="64">
        <f>IF(AND(AC48="Ma",AC49="V"),Info!AQ3,0)</f>
        <v>0</v>
      </c>
      <c r="IH29" s="64">
        <f>IF(AND(AD48="Ma",AD49="V"),Info!AR3,0)</f>
        <v>0</v>
      </c>
      <c r="II29" s="64">
        <f>IF(AND(AE48="Ma",AE49="V"),Info!AS3,0)</f>
        <v>0</v>
      </c>
      <c r="IJ29" s="64">
        <f>IF(AND(AF48="Ma",AF49="V"),Info!AT3,0)</f>
        <v>0</v>
      </c>
      <c r="IK29" s="64">
        <f>IF(AND(AG48="Ma",AG49="V"),Info!AU3,0)</f>
        <v>0</v>
      </c>
      <c r="IL29" s="21">
        <f t="shared" ref="IL29:IL49" si="11">SUM(HG29:IK29)</f>
        <v>0</v>
      </c>
      <c r="IM29" s="22"/>
      <c r="IN29" s="22"/>
      <c r="IO29" s="22"/>
      <c r="IP29" s="22"/>
      <c r="IQ29" s="22"/>
      <c r="IR29" s="22"/>
      <c r="IS29" s="22"/>
      <c r="IT29" s="17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</row>
    <row r="30" spans="2:318">
      <c r="AH30" s="20" t="s">
        <v>38</v>
      </c>
      <c r="AI30" s="21">
        <f>IF(AND(C8="Ma",C9="L"),Info!Q4,0)</f>
        <v>0</v>
      </c>
      <c r="AJ30" s="21">
        <f>IF(AND(D8="Ma",D9="L"),Info!R4,0)</f>
        <v>0</v>
      </c>
      <c r="AK30" s="21">
        <f>IF(AND(E8="Ma",E9="L"),Info!S4,0)</f>
        <v>0</v>
      </c>
      <c r="AL30" s="21">
        <f>IF(AND(F8="Ma",F9="L"),Info!T4,0)</f>
        <v>0</v>
      </c>
      <c r="AM30" s="21">
        <f>IF(AND(G8="Ma",G9="L"),Info!U4,0)</f>
        <v>0</v>
      </c>
      <c r="AN30" s="21">
        <f>IF(AND(H8="Ma",H9="L"),Info!V4,0)</f>
        <v>0</v>
      </c>
      <c r="AO30" s="21">
        <f>IF(AND(I8="Ma",I9="L"),Info!W4,0)</f>
        <v>0</v>
      </c>
      <c r="AP30" s="21">
        <f>IF(AND(J8="Ma",J9="L"),Info!X4,0)</f>
        <v>0</v>
      </c>
      <c r="AQ30" s="21">
        <f>IF(AND(K8="Ma",K9="L"),Info!Y4,0)</f>
        <v>0</v>
      </c>
      <c r="AR30" s="21">
        <f>IF(AND(L8="Ma",L9="L"),Info!Z4,0)</f>
        <v>0</v>
      </c>
      <c r="AS30" s="21">
        <f>IF(AND(M8="Ma",M9="L"),Info!AA4,0)</f>
        <v>0</v>
      </c>
      <c r="AT30" s="21">
        <f>IF(AND(N8="Ma",N9="L"),Info!AB4,0)</f>
        <v>0</v>
      </c>
      <c r="AU30" s="21">
        <f>IF(AND(O8="Ma",O9="L"),Info!AC4,0)</f>
        <v>0</v>
      </c>
      <c r="AV30" s="21">
        <f>IF(AND(P8="Ma",P9="L"),Info!AD4,0)</f>
        <v>0</v>
      </c>
      <c r="AW30" s="21">
        <f>IF(AND(Q8="Ma",Q9="L"),Info!AE4,0)</f>
        <v>0</v>
      </c>
      <c r="AX30" s="21">
        <f>IF(AND(R8="Ma",R9="L"),Info!AF4,0)</f>
        <v>0</v>
      </c>
      <c r="AY30" s="21">
        <f>IF(AND(S8="Ma",S9="L"),Info!AG4,0)</f>
        <v>0</v>
      </c>
      <c r="AZ30" s="21">
        <f>IF(AND(T8="Ma",T9="L"),Info!AH4,0)</f>
        <v>0</v>
      </c>
      <c r="BA30" s="21">
        <f>IF(AND(U8="Ma",U9="L"),Info!AI4,0)</f>
        <v>0</v>
      </c>
      <c r="BB30" s="21">
        <f>IF(AND(V8="Ma",V9="L"),Info!AJ4,0)</f>
        <v>0</v>
      </c>
      <c r="BC30" s="21">
        <f>IF(AND(W8="Ma",W9="L"),Info!AK4,0)</f>
        <v>0</v>
      </c>
      <c r="BD30" s="21">
        <f>IF(AND(X8="Ma",X9="L"),Info!AL4,0)</f>
        <v>0</v>
      </c>
      <c r="BE30" s="21">
        <f>IF(AND(Y8="Ma",Y9="L"),Info!AM4,0)</f>
        <v>0</v>
      </c>
      <c r="BF30" s="21">
        <f>IF(AND(Z8="Ma",Z9="L"),Info!AN4,0)</f>
        <v>0</v>
      </c>
      <c r="BG30" s="21">
        <f>IF(AND(AA8="Ma",AA9="L"),Info!AO4,0)</f>
        <v>0</v>
      </c>
      <c r="BH30" s="21">
        <f>IF(AND(AB8="Ma",AB9="L"),Info!AP4,0)</f>
        <v>0</v>
      </c>
      <c r="BI30" s="21">
        <f>IF(AND(AC8="Ma",AC9="L"),Info!AQ4,0)</f>
        <v>0</v>
      </c>
      <c r="BJ30" s="21">
        <f>IF(AND(AD8="Ma",AD9="L"),Info!AR4,0)</f>
        <v>0</v>
      </c>
      <c r="BK30" s="21">
        <f>IF(AND(AE8="Ma",AE9="L"),Info!AS4,0)</f>
        <v>0</v>
      </c>
      <c r="BL30" s="21">
        <f>IF(AND(AF8="Ma",AF9="L"),Info!AT4,0)</f>
        <v>0</v>
      </c>
      <c r="BM30" s="21">
        <f>IF(AND(AG8="Ma",AG9="L"),Info!AU4,0)</f>
        <v>0</v>
      </c>
      <c r="BN30" s="21">
        <f t="shared" si="6"/>
        <v>0</v>
      </c>
      <c r="BO30" s="22"/>
      <c r="BP30" s="22"/>
      <c r="BQ30" s="22"/>
      <c r="BR30" s="20" t="s">
        <v>38</v>
      </c>
      <c r="BS30" s="64">
        <f>IF(AND(C16="Ma",C17="L"),Info!Q4,0)</f>
        <v>0</v>
      </c>
      <c r="BT30" s="64">
        <f>IF(AND(D16="Ma",D17="L"),Info!R4,0)</f>
        <v>0</v>
      </c>
      <c r="BU30" s="64">
        <f>IF(AND(E16="Ma",E17="L"),Info!S4,0)</f>
        <v>0</v>
      </c>
      <c r="BV30" s="64">
        <f>IF(AND(F16="Ma",F17="L"),Info!T4,0)</f>
        <v>0</v>
      </c>
      <c r="BW30" s="64">
        <f>IF(AND(G16="Ma",G17="L"),Info!U4,0)</f>
        <v>0</v>
      </c>
      <c r="BX30" s="64">
        <f>IF(AND(H16="Ma",H17="L"),Info!V4,0)</f>
        <v>128.92000000000002</v>
      </c>
      <c r="BY30" s="64">
        <f>IF(AND(I16="Ma",I17="L"),Info!W4,0)</f>
        <v>0</v>
      </c>
      <c r="BZ30" s="64">
        <f>IF(AND(J16="Ma",J17="L"),Info!X4,0)</f>
        <v>0</v>
      </c>
      <c r="CA30" s="64">
        <f>IF(AND(K16="Ma",K17="L"),Info!Y4,0)</f>
        <v>0</v>
      </c>
      <c r="CB30" s="64">
        <f>IF(AND(L16="Ma",L17="L"),Info!Z4,0)</f>
        <v>0</v>
      </c>
      <c r="CC30" s="64">
        <f>IF(AND(M16="Ma",M17="L"),Info!AA4,0)</f>
        <v>0</v>
      </c>
      <c r="CD30" s="64">
        <f>IF(AND(N16="Ma",N17="L"),Info!AB4,0)</f>
        <v>0</v>
      </c>
      <c r="CE30" s="64">
        <f>IF(AND(O16="Ma",O17="L"),Info!AC4,0)</f>
        <v>0</v>
      </c>
      <c r="CF30" s="64">
        <f>IF(AND(P16="Ma",P17="L"),Info!AD4,0)</f>
        <v>0</v>
      </c>
      <c r="CG30" s="64">
        <f>IF(AND(Q16="Ma",Q17="L"),Info!AE4,0)</f>
        <v>0</v>
      </c>
      <c r="CH30" s="64">
        <f>IF(AND(R16="Ma",R17="L"),Info!AF4,0)</f>
        <v>0</v>
      </c>
      <c r="CI30" s="64">
        <f>IF(AND(S16="Ma",S17="L"),Info!AG4,0)</f>
        <v>0</v>
      </c>
      <c r="CJ30" s="64">
        <f>IF(AND(T16="Ma",T17="L"),Info!AH4,0)</f>
        <v>0</v>
      </c>
      <c r="CK30" s="64">
        <f>IF(AND(U16="Ma",U17="L"),Info!AI4,0)</f>
        <v>0</v>
      </c>
      <c r="CL30" s="64">
        <f>IF(AND(V16="Ma",V17="L"),Info!AJ4,0)</f>
        <v>0</v>
      </c>
      <c r="CM30" s="64">
        <f>IF(AND(W16="Ma",W17="L"),Info!AK4,0)</f>
        <v>0</v>
      </c>
      <c r="CN30" s="64">
        <f>IF(AND(X16="Ma",X17="L"),Info!AL4,0)</f>
        <v>0</v>
      </c>
      <c r="CO30" s="64">
        <f>IF(AND(Y16="Ma",Y17="L"),Info!AM4,0)</f>
        <v>0</v>
      </c>
      <c r="CP30" s="64">
        <f>IF(AND(Z16="Ma",Z17="L"),Info!AN4,0)</f>
        <v>0</v>
      </c>
      <c r="CQ30" s="64">
        <f>IF(AND(AA16="Ma",AA17="L"),Info!AO4,0)</f>
        <v>0</v>
      </c>
      <c r="CR30" s="64">
        <f>IF(AND(AB16="Ma",AB17="L"),Info!AP4,0)</f>
        <v>0</v>
      </c>
      <c r="CS30" s="64">
        <f>IF(AND(AC16="Ma",AC17="L"),Info!AQ4,0)</f>
        <v>0</v>
      </c>
      <c r="CT30" s="64">
        <f>IF(AND(AD16="Ma",AD17="L"),Info!AR4,0)</f>
        <v>0</v>
      </c>
      <c r="CU30" s="64">
        <f>IF(AND(AE16="Ma",AE17="L"),Info!AS4,0)</f>
        <v>0</v>
      </c>
      <c r="CV30" s="64">
        <f>IF(AND(AF16="Ma",AF17="L"),Info!AT4,0)</f>
        <v>0</v>
      </c>
      <c r="CW30" s="64">
        <f>IF(AND(AG16="Ma",AG17="L"),Info!AU4,0)</f>
        <v>0</v>
      </c>
      <c r="CX30" s="21">
        <f t="shared" si="7"/>
        <v>128.92000000000002</v>
      </c>
      <c r="CY30" s="22"/>
      <c r="CZ30" s="22"/>
      <c r="DA30" s="22"/>
      <c r="DB30" s="20" t="s">
        <v>38</v>
      </c>
      <c r="DC30" s="21">
        <f>IF(AND(C24="Ma",C25="L"),Info!Q4,0)</f>
        <v>0</v>
      </c>
      <c r="DD30" s="21">
        <f>IF(AND(D24="Ma",D25="L"),Info!R4,0)</f>
        <v>0</v>
      </c>
      <c r="DE30" s="21">
        <f>IF(AND(E24="Ma",E25="L"),Info!S4,0)</f>
        <v>0</v>
      </c>
      <c r="DF30" s="21">
        <f>IF(AND(F24="Ma",F25="L"),Info!T4,0)</f>
        <v>0</v>
      </c>
      <c r="DG30" s="21">
        <f>IF(AND(G24="Ma",G25="L"),Info!U4,0)</f>
        <v>0</v>
      </c>
      <c r="DH30" s="21">
        <f>IF(AND(H24="Ma",H25="L"),Info!V4,0)</f>
        <v>0</v>
      </c>
      <c r="DI30" s="21">
        <f>IF(AND(I24="Ma",I25="L"),Info!W4,0)</f>
        <v>0</v>
      </c>
      <c r="DJ30" s="21">
        <f>IF(AND(J24="Ma",J25="L"),Info!X4,0)</f>
        <v>0</v>
      </c>
      <c r="DK30" s="21">
        <f>IF(AND(K24="Ma",K25="L"),Info!Y4,0)</f>
        <v>0</v>
      </c>
      <c r="DL30" s="21">
        <f>IF(AND(L24="Ma",L25="L"),Info!Z4,0)</f>
        <v>0</v>
      </c>
      <c r="DM30" s="21">
        <f>IF(AND(M24="Ma",M25="L"),Info!AA4,0)</f>
        <v>0</v>
      </c>
      <c r="DN30" s="21">
        <f>IF(AND(N24="Ma",N25="L"),Info!AB4,0)</f>
        <v>0</v>
      </c>
      <c r="DO30" s="21">
        <f>IF(AND(O24="Ma",O25="L"),Info!AC4,0)</f>
        <v>0</v>
      </c>
      <c r="DP30" s="21">
        <f>IF(AND(P24="Ma",P25="L"),Info!AD4,0)</f>
        <v>0</v>
      </c>
      <c r="DQ30" s="21">
        <f>IF(AND(Q24="Ma",Q25="L"),Info!AE4,0)</f>
        <v>128.92000000000002</v>
      </c>
      <c r="DR30" s="21">
        <f>IF(AND(R24="Ma",R25="L"),Info!AF4,0)</f>
        <v>0</v>
      </c>
      <c r="DS30" s="21">
        <f>IF(AND(S24="Ma",S25="L"),Info!AG4,0)</f>
        <v>0</v>
      </c>
      <c r="DT30" s="21">
        <f>IF(AND(T24="Ma",T25="L"),Info!AH4,0)</f>
        <v>0</v>
      </c>
      <c r="DU30" s="21">
        <f>IF(AND(U24="Ma",U25="L"),Info!AI4,0)</f>
        <v>0</v>
      </c>
      <c r="DV30" s="21">
        <f>IF(AND(V24="Ma",V25="L"),Info!AJ4,0)</f>
        <v>0</v>
      </c>
      <c r="DW30" s="21">
        <f>IF(AND(W24="Ma",W25="L"),Info!AK4,0)</f>
        <v>0</v>
      </c>
      <c r="DX30" s="21">
        <f>IF(AND(X24="Ma",X25="L"),Info!AL4,0)</f>
        <v>0</v>
      </c>
      <c r="DY30" s="21">
        <f>IF(AND(Y24="Ma",Y25="L"),Info!AM4,0)</f>
        <v>0</v>
      </c>
      <c r="DZ30" s="21">
        <f>IF(AND(Z24="Ma",Z25="L"),Info!AN4,0)</f>
        <v>0</v>
      </c>
      <c r="EA30" s="21">
        <f>IF(AND(AA24="Ma",AA25="L"),Info!AO4,0)</f>
        <v>0</v>
      </c>
      <c r="EB30" s="21">
        <f>IF(AND(AB24="Ma",AB25="L"),Info!AP4,0)</f>
        <v>0</v>
      </c>
      <c r="EC30" s="21">
        <f>IF(AND(AC24="Ma",AC25="L"),Info!AQ4,0)</f>
        <v>0</v>
      </c>
      <c r="ED30" s="21">
        <f>IF(AND(AD24="Ma",AD25="L"),Info!AR4,0)</f>
        <v>0</v>
      </c>
      <c r="EE30" s="21">
        <f>IF(AND(AE24="Ma",AE25="L"),Info!AS4,0)</f>
        <v>0</v>
      </c>
      <c r="EF30" s="21">
        <f>IF(AND(AF24="Ma",AF25="L"),Info!AT4,0)</f>
        <v>0</v>
      </c>
      <c r="EG30" s="21">
        <f>IF(AND(AG24="Ma",AG25="L"),Info!AU4,0)</f>
        <v>0</v>
      </c>
      <c r="EH30" s="21">
        <f t="shared" si="8"/>
        <v>128.92000000000002</v>
      </c>
      <c r="EI30" s="22"/>
      <c r="EJ30" s="22"/>
      <c r="EK30" s="22"/>
      <c r="EL30" s="20" t="s">
        <v>38</v>
      </c>
      <c r="EM30" s="21">
        <f>IF(AND(C32="Ma",C33="L"),Info!Q4,0)</f>
        <v>0</v>
      </c>
      <c r="EN30" s="21">
        <f>IF(AND(D32="Ma",D33="L"),Info!R4,0)</f>
        <v>0</v>
      </c>
      <c r="EO30" s="21">
        <f>IF(AND(E32="Ma",E33="L"),Info!S4,0)</f>
        <v>128.92000000000002</v>
      </c>
      <c r="EP30" s="21">
        <f>IF(AND(F32="Ma",F33="L"),Info!T4,0)</f>
        <v>0</v>
      </c>
      <c r="EQ30" s="21">
        <f>IF(AND(G32="Ma",G33="L"),Info!U4,0)</f>
        <v>0</v>
      </c>
      <c r="ER30" s="21">
        <f>IF(AND(H32="Ma",H33="L"),Info!V4,0)</f>
        <v>0</v>
      </c>
      <c r="ES30" s="21">
        <f>IF(AND(I32="Ma",I33="L"),Info!W4,0)</f>
        <v>0</v>
      </c>
      <c r="ET30" s="21">
        <f>IF(AND(J32="Ma",J33="L"),Info!X4,0)</f>
        <v>0</v>
      </c>
      <c r="EU30" s="21">
        <f>IF(AND(K32="Ma",K33="L"),Info!Y4,0)</f>
        <v>0</v>
      </c>
      <c r="EV30" s="21">
        <f>IF(AND(L32="Ma",L33="L"),Info!Z4,0)</f>
        <v>0</v>
      </c>
      <c r="EW30" s="21">
        <f>IF(AND(M32="Ma",M33="L"),Info!AA4,0)</f>
        <v>0</v>
      </c>
      <c r="EX30" s="21">
        <f>IF(AND(N32="Ma",N33="L"),Info!AB4,0)</f>
        <v>0</v>
      </c>
      <c r="EY30" s="21">
        <f>IF(AND(O32="Ma",O33="L"),Info!AC4,0)</f>
        <v>0</v>
      </c>
      <c r="EZ30" s="21">
        <f>IF(AND(P32="Ma",P33="L"),Info!AD4,0)</f>
        <v>0</v>
      </c>
      <c r="FA30" s="21">
        <f>IF(AND(Q32="Ma",Q33="L"),Info!AE4,0)</f>
        <v>0</v>
      </c>
      <c r="FB30" s="21">
        <f>IF(AND(R32="Ma",R33="L"),Info!AF4,0)</f>
        <v>0</v>
      </c>
      <c r="FC30" s="21">
        <f>IF(AND(S32="Ma",S33="L"),Info!AG4,0)</f>
        <v>0</v>
      </c>
      <c r="FD30" s="21">
        <f>IF(AND(T32="Ma",T33="L"),Info!AH4,0)</f>
        <v>0</v>
      </c>
      <c r="FE30" s="21">
        <f>IF(AND(U32="Ma",U33="L"),Info!AI4,0)</f>
        <v>0</v>
      </c>
      <c r="FF30" s="21">
        <f>IF(AND(V32="Ma",V33="L"),Info!AJ4,0)</f>
        <v>0</v>
      </c>
      <c r="FG30" s="21">
        <f>IF(AND(W32="Ma",W33="L"),Info!AK4,0)</f>
        <v>0</v>
      </c>
      <c r="FH30" s="21">
        <f>IF(AND(X32="Ma",X33="L"),Info!AL4,0)</f>
        <v>0</v>
      </c>
      <c r="FI30" s="21">
        <f>IF(AND(Y32="Ma",Y33="L"),Info!AM4,0)</f>
        <v>0</v>
      </c>
      <c r="FJ30" s="21">
        <f>IF(AND(Z32="Ma",Z33="L"),Info!AN4,0)</f>
        <v>128.92000000000002</v>
      </c>
      <c r="FK30" s="21">
        <f>IF(AND(AA32="Ma",AA33="L"),Info!AO4,0)</f>
        <v>0</v>
      </c>
      <c r="FL30" s="21">
        <f>IF(AND(AB32="Ma",AB33="L"),Info!AP4,0)</f>
        <v>0</v>
      </c>
      <c r="FM30" s="21">
        <f>IF(AND(AC32="Ma",AC33="L"),Info!AQ4,0)</f>
        <v>0</v>
      </c>
      <c r="FN30" s="21">
        <f>IF(AND(AD32="Ma",AD33="L"),Info!AR4,0)</f>
        <v>0</v>
      </c>
      <c r="FO30" s="21">
        <f>IF(AND(AE32="Ma",AE33="L"),Info!AS4,0)</f>
        <v>0</v>
      </c>
      <c r="FP30" s="21">
        <f>IF(AND(AF32="Ma",AF33="L"),Info!AT4,0)</f>
        <v>0</v>
      </c>
      <c r="FQ30" s="21">
        <f>IF(AND(AG32="Ma",AG33="L"),Info!AU4,0)</f>
        <v>0</v>
      </c>
      <c r="FR30" s="21">
        <f t="shared" si="9"/>
        <v>257.84000000000003</v>
      </c>
      <c r="FS30" s="22"/>
      <c r="FT30" s="22"/>
      <c r="FU30" s="22"/>
      <c r="FV30" s="20" t="s">
        <v>38</v>
      </c>
      <c r="FW30" s="21">
        <f>IF(AND(C40="Ma",C41="L"),Info!Q4,0)</f>
        <v>0</v>
      </c>
      <c r="FX30" s="21">
        <f>IF(AND(D40="Ma",D41="L"),Info!R4,0)</f>
        <v>0</v>
      </c>
      <c r="FY30" s="21">
        <f>IF(AND(E40="Ma",E41="L"),Info!S4,0)</f>
        <v>0</v>
      </c>
      <c r="FZ30" s="21">
        <f>IF(AND(F40="Ma",F41="L"),Info!T4,0)</f>
        <v>0</v>
      </c>
      <c r="GA30" s="21">
        <f>IF(AND(G40="Ma",G41="L"),Info!U4,0)</f>
        <v>0</v>
      </c>
      <c r="GB30" s="21">
        <f>IF(AND(H40="Ma",H41="L"),Info!V4,0)</f>
        <v>0</v>
      </c>
      <c r="GC30" s="21">
        <f>IF(AND(I40="Ma",I41="L"),Info!W4,0)</f>
        <v>0</v>
      </c>
      <c r="GD30" s="21">
        <f>IF(AND(J40="Ma",J41="L"),Info!X4,0)</f>
        <v>0</v>
      </c>
      <c r="GE30" s="21">
        <f>IF(AND(K40="Ma",K41="L"),Info!Y4,0)</f>
        <v>0</v>
      </c>
      <c r="GF30" s="21">
        <f>IF(AND(L40="Ma",L41="L"),Info!Z4,0)</f>
        <v>0</v>
      </c>
      <c r="GG30" s="21">
        <f>IF(AND(M40="Ma",M41="L"),Info!AA4,0)</f>
        <v>0</v>
      </c>
      <c r="GH30" s="21">
        <f>IF(AND(N40="Ma",N41="L"),Info!AB4,0)</f>
        <v>128.92000000000002</v>
      </c>
      <c r="GI30" s="21">
        <f>IF(AND(O40="Ma",O41="L"),Info!AC4,0)</f>
        <v>0</v>
      </c>
      <c r="GJ30" s="21">
        <f>IF(AND(P40="Ma",P41="L"),Info!AD4,0)</f>
        <v>0</v>
      </c>
      <c r="GK30" s="21">
        <f>IF(AND(Q40="Ma",Q41="L"),Info!AE4,0)</f>
        <v>0</v>
      </c>
      <c r="GL30" s="21">
        <f>IF(AND(R40="Ma",R41="L"),Info!AF4,0)</f>
        <v>0</v>
      </c>
      <c r="GM30" s="21">
        <f>IF(AND(S40="Ma",S41="L"),Info!AG4,0)</f>
        <v>0</v>
      </c>
      <c r="GN30" s="21">
        <f>IF(AND(T40="Ma",T41="L"),Info!AH4,0)</f>
        <v>0</v>
      </c>
      <c r="GO30" s="21">
        <f>IF(AND(U40="Ma",U41="L"),Info!AI4,0)</f>
        <v>0</v>
      </c>
      <c r="GP30" s="21">
        <f>IF(AND(V40="Ma",V41="L"),Info!AJ4,0)</f>
        <v>0</v>
      </c>
      <c r="GQ30" s="21">
        <f>IF(AND(W40="Ma",W41="L"),Info!AK4,0)</f>
        <v>0</v>
      </c>
      <c r="GR30" s="21">
        <f>IF(AND(X40="Ma",X41="L"),Info!AL4,0)</f>
        <v>0</v>
      </c>
      <c r="GS30" s="21">
        <f>IF(AND(Y40="Ma",Y41="L"),Info!AM4,0)</f>
        <v>0</v>
      </c>
      <c r="GT30" s="21">
        <f>IF(AND(Z40="Ma",Z41="L"),Info!AN4,0)</f>
        <v>0</v>
      </c>
      <c r="GU30" s="21">
        <f>IF(AND(AA40="Ma",AA41="L"),Info!AO4,0)</f>
        <v>0</v>
      </c>
      <c r="GV30" s="21">
        <f>IF(AND(AB40="Ma",AB41="L"),Info!AP4,0)</f>
        <v>0</v>
      </c>
      <c r="GW30" s="21">
        <f>IF(AND(AC40="Ma",AC41="L"),Info!AQ4,0)</f>
        <v>0</v>
      </c>
      <c r="GX30" s="21">
        <f>IF(AND(AD40="Ma",AD41="L"),Info!AR4,0)</f>
        <v>0</v>
      </c>
      <c r="GY30" s="21">
        <f>IF(AND(AE40="Ma",AE41="L"),Info!AS4,0)</f>
        <v>0</v>
      </c>
      <c r="GZ30" s="21">
        <f>IF(AND(AF40="Ma",AF41="L"),Info!AT4,0)</f>
        <v>0</v>
      </c>
      <c r="HA30" s="21">
        <f>IF(AND(AG40="Ma",AG41="L"),Info!AU4,0)</f>
        <v>0</v>
      </c>
      <c r="HB30" s="21">
        <f t="shared" si="10"/>
        <v>128.92000000000002</v>
      </c>
      <c r="HC30" s="22"/>
      <c r="HD30" s="22"/>
      <c r="HE30" s="22"/>
      <c r="HF30" s="20" t="s">
        <v>38</v>
      </c>
      <c r="HG30" s="21">
        <f>IF(AND(C48="Ma",C49="L"),Info!Q4,0)</f>
        <v>0</v>
      </c>
      <c r="HH30" s="21">
        <f>IF(AND(D48="Ma",D49="L"),Info!R4,0)</f>
        <v>0</v>
      </c>
      <c r="HI30" s="21">
        <f>IF(AND(E48="Ma",E49="L"),Info!S4,0)</f>
        <v>0</v>
      </c>
      <c r="HJ30" s="21">
        <f>IF(AND(F48="Ma",F49="L"),Info!T4,0)</f>
        <v>0</v>
      </c>
      <c r="HK30" s="21">
        <f>IF(AND(G48="Ma",G49="L"),Info!U4,0)</f>
        <v>0</v>
      </c>
      <c r="HL30" s="21">
        <f>IF(AND(H48="Ma",H49="L"),Info!V4,0)</f>
        <v>0</v>
      </c>
      <c r="HM30" s="21">
        <f>IF(AND(I48="Ma",I49="L"),Info!W4,0)</f>
        <v>0</v>
      </c>
      <c r="HN30" s="21">
        <f>IF(AND(J48="Ma",J49="L"),Info!X4,0)</f>
        <v>0</v>
      </c>
      <c r="HO30" s="21">
        <f>IF(AND(K48="Ma",K49="L"),Info!Y4,0)</f>
        <v>0</v>
      </c>
      <c r="HP30" s="21">
        <f>IF(AND(L48="Ma",L49="L"),Info!Z4,0)</f>
        <v>0</v>
      </c>
      <c r="HQ30" s="21">
        <f>IF(AND(M48="Ma",M49="L"),Info!AA4,0)</f>
        <v>0</v>
      </c>
      <c r="HR30" s="21">
        <f>IF(AND(N48="Ma",N49="L"),Info!AB4,0)</f>
        <v>0</v>
      </c>
      <c r="HS30" s="21">
        <f>IF(AND(O48="Ma",O49="L"),Info!AC4,0)</f>
        <v>0</v>
      </c>
      <c r="HT30" s="21">
        <f>IF(AND(P48="Ma",P49="L"),Info!AD4,0)</f>
        <v>0</v>
      </c>
      <c r="HU30" s="21">
        <f>IF(AND(Q48="Ma",Q49="L"),Info!AE4,0)</f>
        <v>0</v>
      </c>
      <c r="HV30" s="21">
        <f>IF(AND(R48="Ma",R49="L"),Info!AF4,0)</f>
        <v>0</v>
      </c>
      <c r="HW30" s="21">
        <f>IF(AND(S48="Ma",S49="L"),Info!AG4,0)</f>
        <v>0</v>
      </c>
      <c r="HX30" s="21">
        <f>IF(AND(T48="Ma",T49="L"),Info!AH4,0)</f>
        <v>0</v>
      </c>
      <c r="HY30" s="21">
        <f>IF(AND(U48="Ma",U49="L"),Info!AI4,0)</f>
        <v>0</v>
      </c>
      <c r="HZ30" s="21">
        <f>IF(AND(V48="Ma",V49="L"),Info!AJ4,0)</f>
        <v>0</v>
      </c>
      <c r="IA30" s="21">
        <f>IF(AND(W48="Ma",W49="L"),Info!AK4,0)</f>
        <v>128.92000000000002</v>
      </c>
      <c r="IB30" s="21">
        <f>IF(AND(X48="Ma",X49="L"),Info!AL4,0)</f>
        <v>0</v>
      </c>
      <c r="IC30" s="21">
        <f>IF(AND(Y48="Ma",Y49="L"),Info!AM4,0)</f>
        <v>0</v>
      </c>
      <c r="ID30" s="21">
        <f>IF(AND(Z48="Ma",Z49="L"),Info!AN4,0)</f>
        <v>0</v>
      </c>
      <c r="IE30" s="21">
        <f>IF(AND(AA48="Ma",AA49="L"),Info!AO4,0)</f>
        <v>0</v>
      </c>
      <c r="IF30" s="21">
        <f>IF(AND(AB48="Ma",AB49="L"),Info!AP4,0)</f>
        <v>0</v>
      </c>
      <c r="IG30" s="21">
        <f>IF(AND(AC48="Ma",AC49="L"),Info!AQ4,0)</f>
        <v>0</v>
      </c>
      <c r="IH30" s="21">
        <f>IF(AND(AD48="Ma",AD49="L"),Info!AR4,0)</f>
        <v>0</v>
      </c>
      <c r="II30" s="21">
        <f>IF(AND(AE48="Ma",AE49="L"),Info!AS4,0)</f>
        <v>0</v>
      </c>
      <c r="IJ30" s="21">
        <f>IF(AND(AF48="Ma",AF49="L"),Info!AT4,0)</f>
        <v>0</v>
      </c>
      <c r="IK30" s="21">
        <f>IF(AND(AG48="Ma",AG49="L"),Info!AU4,0)</f>
        <v>0</v>
      </c>
      <c r="IL30" s="21">
        <f t="shared" si="11"/>
        <v>128.92000000000002</v>
      </c>
      <c r="IM30" s="22"/>
      <c r="IN30" s="22"/>
      <c r="IO30" s="22"/>
      <c r="IP30" s="22"/>
      <c r="IQ30" s="22"/>
      <c r="IR30" s="22"/>
      <c r="IS30" s="22"/>
      <c r="IT30" s="17"/>
      <c r="IU30" s="22"/>
      <c r="IV30" s="22"/>
      <c r="IW30" s="22"/>
      <c r="IX30" s="22"/>
      <c r="IY30" s="22"/>
      <c r="IZ30" s="22"/>
      <c r="JA30" s="22"/>
      <c r="JB30" s="22"/>
      <c r="JC30" s="22"/>
      <c r="JD30" s="22"/>
      <c r="JE30" s="22"/>
      <c r="JF30" s="22"/>
      <c r="JG30" s="22"/>
      <c r="JH30" s="22"/>
      <c r="JI30" s="22"/>
      <c r="JJ30" s="22"/>
      <c r="JK30" s="22"/>
      <c r="JL30" s="22"/>
      <c r="JM30" s="22"/>
      <c r="JN30" s="22"/>
      <c r="JO30" s="22"/>
      <c r="JP30" s="22"/>
      <c r="JQ30" s="22"/>
      <c r="JR30" s="22"/>
      <c r="JS30" s="22"/>
      <c r="JT30" s="22"/>
      <c r="JU30" s="22"/>
      <c r="JV30" s="22"/>
      <c r="JW30" s="22"/>
      <c r="JX30" s="22"/>
      <c r="JY30" s="22"/>
      <c r="JZ30" s="22"/>
      <c r="KA30" s="22"/>
      <c r="KB30" s="22"/>
      <c r="KC30" s="22"/>
      <c r="KD30" s="22"/>
      <c r="KE30" s="22"/>
      <c r="KF30" s="22"/>
      <c r="KG30" s="22"/>
      <c r="KH30" s="22"/>
      <c r="KI30" s="22"/>
      <c r="KJ30" s="22"/>
      <c r="KK30" s="22"/>
      <c r="KL30" s="22"/>
      <c r="KM30" s="22"/>
      <c r="KN30" s="22"/>
      <c r="KO30" s="22"/>
      <c r="KP30" s="22"/>
      <c r="KQ30" s="22"/>
      <c r="KR30" s="22"/>
      <c r="KS30" s="22"/>
      <c r="KT30" s="22"/>
      <c r="KU30" s="22"/>
      <c r="KV30" s="22"/>
      <c r="KW30" s="22"/>
      <c r="KX30" s="22"/>
      <c r="KY30" s="22"/>
      <c r="KZ30" s="22"/>
      <c r="LA30" s="22"/>
      <c r="LB30" s="22"/>
      <c r="LC30" s="22"/>
      <c r="LD30" s="22"/>
      <c r="LE30" s="22"/>
      <c r="LF30" s="22"/>
    </row>
    <row r="31" spans="2:318">
      <c r="B31" s="15" t="s">
        <v>17</v>
      </c>
      <c r="C31" s="15">
        <v>1</v>
      </c>
      <c r="D31" s="15">
        <v>2</v>
      </c>
      <c r="E31" s="15">
        <v>3</v>
      </c>
      <c r="F31" s="15">
        <v>4</v>
      </c>
      <c r="G31" s="15">
        <v>5</v>
      </c>
      <c r="H31" s="15">
        <v>6</v>
      </c>
      <c r="I31" s="15">
        <v>7</v>
      </c>
      <c r="J31" s="15">
        <v>8</v>
      </c>
      <c r="K31" s="15">
        <v>9</v>
      </c>
      <c r="L31" s="15">
        <v>10</v>
      </c>
      <c r="M31" s="15">
        <v>11</v>
      </c>
      <c r="N31" s="15">
        <v>12</v>
      </c>
      <c r="O31" s="15">
        <v>13</v>
      </c>
      <c r="P31" s="15">
        <v>14</v>
      </c>
      <c r="Q31" s="15">
        <v>15</v>
      </c>
      <c r="R31" s="15">
        <v>16</v>
      </c>
      <c r="S31" s="15">
        <v>17</v>
      </c>
      <c r="T31" s="15">
        <v>18</v>
      </c>
      <c r="U31" s="15">
        <v>19</v>
      </c>
      <c r="V31" s="15">
        <v>20</v>
      </c>
      <c r="W31" s="15">
        <v>21</v>
      </c>
      <c r="X31" s="15">
        <v>22</v>
      </c>
      <c r="Y31" s="15">
        <v>23</v>
      </c>
      <c r="Z31" s="15">
        <v>24</v>
      </c>
      <c r="AA31" s="15">
        <v>25</v>
      </c>
      <c r="AB31" s="15">
        <v>26</v>
      </c>
      <c r="AC31" s="15">
        <v>27</v>
      </c>
      <c r="AD31" s="15">
        <v>28</v>
      </c>
      <c r="AE31" s="15">
        <v>29</v>
      </c>
      <c r="AF31" s="15">
        <v>30</v>
      </c>
      <c r="AG31" s="16">
        <v>31</v>
      </c>
      <c r="AH31" s="24" t="s">
        <v>39</v>
      </c>
      <c r="AI31" s="21">
        <f>IF(AND(C8="Ma",C9="N"),Info!Q5,0)</f>
        <v>0</v>
      </c>
      <c r="AJ31" s="21">
        <f>IF(AND(D8="Ma",D9="N"),Info!R5,0)</f>
        <v>0</v>
      </c>
      <c r="AK31" s="21">
        <f>IF(AND(E8="Ma",E9="N"),Info!S5,0)</f>
        <v>0</v>
      </c>
      <c r="AL31" s="21">
        <f>IF(AND(F8="Ma",F9="N"),Info!T5,0)</f>
        <v>0</v>
      </c>
      <c r="AM31" s="21">
        <f>IF(AND(G8="Ma",G9="N"),Info!U5,0)</f>
        <v>0</v>
      </c>
      <c r="AN31" s="21">
        <f>IF(AND(H8="Ma",H9="N"),Info!V5,0)</f>
        <v>0</v>
      </c>
      <c r="AO31" s="21">
        <f>IF(AND(I8="Ma",I9="N"),Info!W5,0)</f>
        <v>0</v>
      </c>
      <c r="AP31" s="21">
        <f>IF(AND(J8="Ma",J9="N"),Info!X5,0)</f>
        <v>0</v>
      </c>
      <c r="AQ31" s="21">
        <f>IF(AND(K8="Ma",K9="N"),Info!Y5,0)</f>
        <v>0</v>
      </c>
      <c r="AR31" s="21">
        <f>IF(AND(L8="Ma",L9="N"),Info!Z5,0)</f>
        <v>0</v>
      </c>
      <c r="AS31" s="21">
        <f>IF(AND(M8="Ma",M9="N"),Info!AA5,0)</f>
        <v>0</v>
      </c>
      <c r="AT31" s="21">
        <f>IF(AND(N8="Ma",N9="N"),Info!AB5,0)</f>
        <v>0</v>
      </c>
      <c r="AU31" s="21">
        <f>IF(AND(O8="Ma",O9="N"),Info!AC5,0)</f>
        <v>0</v>
      </c>
      <c r="AV31" s="21">
        <f>IF(AND(P8="Ma",P9="N"),Info!AD5,0)</f>
        <v>0</v>
      </c>
      <c r="AW31" s="21">
        <f>IF(AND(Q8="Ma",Q9="N"),Info!AE5,0)</f>
        <v>0</v>
      </c>
      <c r="AX31" s="21">
        <f>IF(AND(R8="Ma",R9="N"),Info!AF5,0)</f>
        <v>0</v>
      </c>
      <c r="AY31" s="21">
        <f>IF(AND(S8="Ma",S9="N"),Info!AG5,0)</f>
        <v>159.392</v>
      </c>
      <c r="AZ31" s="21">
        <f>IF(AND(T8="Ma",T9="N"),Info!AH5,0)</f>
        <v>0</v>
      </c>
      <c r="BA31" s="21">
        <f>IF(AND(U8="Ma",U9="N"),Info!AI5,0)</f>
        <v>0</v>
      </c>
      <c r="BB31" s="21">
        <f>IF(AND(V8="Ma",V9="N"),Info!AJ5,0)</f>
        <v>0</v>
      </c>
      <c r="BC31" s="21">
        <f>IF(AND(W8="Ma",W9="N"),Info!AK5,0)</f>
        <v>0</v>
      </c>
      <c r="BD31" s="21">
        <f>IF(AND(X8="Ma",X9="N"),Info!AL5,0)</f>
        <v>0</v>
      </c>
      <c r="BE31" s="21">
        <f>IF(AND(Y8="Ma",Y9="N"),Info!AM5,0)</f>
        <v>0</v>
      </c>
      <c r="BF31" s="21">
        <f>IF(AND(Z8="Ma",Z9="N"),Info!AN5,0)</f>
        <v>0</v>
      </c>
      <c r="BG31" s="21">
        <f>IF(AND(AA8="Ma",AA9="N"),Info!AO5,0)</f>
        <v>0</v>
      </c>
      <c r="BH31" s="21">
        <f>IF(AND(AB8="Ma",AB9="N"),Info!AP5,0)</f>
        <v>0</v>
      </c>
      <c r="BI31" s="21">
        <f>IF(AND(AC8="Ma",AC9="N"),Info!AQ5,0)</f>
        <v>0</v>
      </c>
      <c r="BJ31" s="21">
        <f>IF(AND(AD8="Ma",AD9="N"),Info!AR5,0)</f>
        <v>0</v>
      </c>
      <c r="BK31" s="21">
        <f>IF(AND(AE8="Ma",AE9="N"),Info!AS5,0)</f>
        <v>0</v>
      </c>
      <c r="BL31" s="21">
        <f>IF(AND(AF8="Ma",AF9="N"),Info!AT5,0)</f>
        <v>0</v>
      </c>
      <c r="BM31" s="21">
        <f>IF(AND(AG8="Ma",AG9="N"),Info!AU5,0)</f>
        <v>0</v>
      </c>
      <c r="BN31" s="21">
        <f t="shared" si="6"/>
        <v>159.392</v>
      </c>
      <c r="BO31" s="22"/>
      <c r="BP31" s="22"/>
      <c r="BQ31" s="22"/>
      <c r="BR31" s="24" t="s">
        <v>39</v>
      </c>
      <c r="BS31" s="21">
        <f>IF(AND(C16="Ma",C17="N"),Info!Q5,0)</f>
        <v>0</v>
      </c>
      <c r="BT31" s="21">
        <f>IF(AND(D16="Ma",D17="N"),Info!R5,0)</f>
        <v>0</v>
      </c>
      <c r="BU31" s="21">
        <f>IF(AND(E16="Ma",E17="N"),Info!S5,0)</f>
        <v>0</v>
      </c>
      <c r="BV31" s="21">
        <f>IF(AND(F16="Ma",F17="N"),Info!T5,0)</f>
        <v>0</v>
      </c>
      <c r="BW31" s="21">
        <f>IF(AND(G16="Ma",G17="N"),Info!U5,0)</f>
        <v>0</v>
      </c>
      <c r="BX31" s="21">
        <f>IF(AND(H16="Ma",H17="N"),Info!V5,0)</f>
        <v>0</v>
      </c>
      <c r="BY31" s="21">
        <f>IF(AND(I16="Ma",I17="N"),Info!W5,0)</f>
        <v>0</v>
      </c>
      <c r="BZ31" s="21">
        <f>IF(AND(J16="Ma",J17="N"),Info!X5,0)</f>
        <v>0</v>
      </c>
      <c r="CA31" s="21">
        <f>IF(AND(K16="Ma",K17="N"),Info!Y5,0)</f>
        <v>0</v>
      </c>
      <c r="CB31" s="21">
        <f>IF(AND(L16="Ma",L17="N"),Info!Z5,0)</f>
        <v>0</v>
      </c>
      <c r="CC31" s="21">
        <f>IF(AND(M16="Ma",M17="N"),Info!AA5,0)</f>
        <v>0</v>
      </c>
      <c r="CD31" s="21">
        <f>IF(AND(N16="Ma",N17="N"),Info!AB5,0)</f>
        <v>0</v>
      </c>
      <c r="CE31" s="21">
        <f>IF(AND(O16="Ma",O17="N"),Info!AC5,0)</f>
        <v>0</v>
      </c>
      <c r="CF31" s="21">
        <f>IF(AND(P16="Ma",P17="N"),Info!AD5,0)</f>
        <v>0</v>
      </c>
      <c r="CG31" s="21">
        <f>IF(AND(Q16="Ma",Q17="N"),Info!AE5,0)</f>
        <v>0</v>
      </c>
      <c r="CH31" s="21">
        <f>IF(AND(R16="Ma",R17="N"),Info!AF5,0)</f>
        <v>0</v>
      </c>
      <c r="CI31" s="21">
        <f>IF(AND(S16="Ma",S17="N"),Info!AG5,0)</f>
        <v>0</v>
      </c>
      <c r="CJ31" s="21">
        <f>IF(AND(T16="Ma",T17="N"),Info!AH5,0)</f>
        <v>0</v>
      </c>
      <c r="CK31" s="21">
        <f>IF(AND(U16="Ma",U17="N"),Info!AI5,0)</f>
        <v>0</v>
      </c>
      <c r="CL31" s="21">
        <f>IF(AND(V16="Ma",V17="N"),Info!AJ5,0)</f>
        <v>0</v>
      </c>
      <c r="CM31" s="21">
        <f>IF(AND(W16="Ma",W17="N"),Info!AK5,0)</f>
        <v>0</v>
      </c>
      <c r="CN31" s="21">
        <f>IF(AND(X16="Ma",X17="N"),Info!AL5,0)</f>
        <v>0</v>
      </c>
      <c r="CO31" s="21">
        <f>IF(AND(Y16="Ma",Y17="N"),Info!AM5,0)</f>
        <v>0</v>
      </c>
      <c r="CP31" s="21">
        <f>IF(AND(Z16="Ma",Z17="N"),Info!AN5,0)</f>
        <v>0</v>
      </c>
      <c r="CQ31" s="21">
        <f>IF(AND(AA16="Ma",AA17="N"),Info!AO5,0)</f>
        <v>0</v>
      </c>
      <c r="CR31" s="21">
        <f>IF(AND(AB16="Ma",AB17="N"),Info!AP5,0)</f>
        <v>0</v>
      </c>
      <c r="CS31" s="21">
        <f>IF(AND(AC16="Ma",AC17="N"),Info!AQ5,0)</f>
        <v>159.392</v>
      </c>
      <c r="CT31" s="21">
        <f>IF(AND(AD16="Ma",AD17="N"),Info!AR5,0)</f>
        <v>0</v>
      </c>
      <c r="CU31" s="21">
        <f>IF(AND(AE16="Ma",AE17="N"),Info!AS5,0)</f>
        <v>0</v>
      </c>
      <c r="CV31" s="21">
        <f>IF(AND(AF16="Ma",AF17="N"),Info!AT5,0)</f>
        <v>0</v>
      </c>
      <c r="CW31" s="21">
        <f>IF(AND(AG16="Ma",AG17="N"),Info!AU5,0)</f>
        <v>0</v>
      </c>
      <c r="CX31" s="21">
        <f t="shared" si="7"/>
        <v>159.392</v>
      </c>
      <c r="CY31" s="22"/>
      <c r="CZ31" s="22"/>
      <c r="DA31" s="22"/>
      <c r="DB31" s="24" t="s">
        <v>39</v>
      </c>
      <c r="DC31" s="21">
        <f>IF(AND(C24="Ma",C25="N"),Info!Q5,0)</f>
        <v>0</v>
      </c>
      <c r="DD31" s="21">
        <f>IF(AND(D24="Ma",D25="N"),Info!R5,0)</f>
        <v>0</v>
      </c>
      <c r="DE31" s="21">
        <f>IF(AND(E24="Ma",E25="N"),Info!S5,0)</f>
        <v>0</v>
      </c>
      <c r="DF31" s="21">
        <f>IF(AND(F24="Ma",F25="N"),Info!T5,0)</f>
        <v>0</v>
      </c>
      <c r="DG31" s="21">
        <f>IF(AND(G24="Ma",G25="N"),Info!U5,0)</f>
        <v>0</v>
      </c>
      <c r="DH31" s="21">
        <f>IF(AND(H24="Ma",H25="N"),Info!V5,0)</f>
        <v>0</v>
      </c>
      <c r="DI31" s="21">
        <f>IF(AND(I24="Ma",I25="N"),Info!W5,0)</f>
        <v>0</v>
      </c>
      <c r="DJ31" s="21">
        <f>IF(AND(J24="Ma",J25="N"),Info!X5,0)</f>
        <v>0</v>
      </c>
      <c r="DK31" s="21">
        <f>IF(AND(K24="Ma",K25="N"),Info!Y5,0)</f>
        <v>0</v>
      </c>
      <c r="DL31" s="21">
        <f>IF(AND(L24="Ma",L25="N"),Info!Z5,0)</f>
        <v>0</v>
      </c>
      <c r="DM31" s="21">
        <f>IF(AND(M24="Ma",M25="N"),Info!AA5,0)</f>
        <v>0</v>
      </c>
      <c r="DN31" s="21">
        <f>IF(AND(N24="Ma",N25="N"),Info!AB5,0)</f>
        <v>0</v>
      </c>
      <c r="DO31" s="21">
        <f>IF(AND(O24="Ma",O25="N"),Info!AC5,0)</f>
        <v>0</v>
      </c>
      <c r="DP31" s="21">
        <f>IF(AND(P24="Ma",P25="N"),Info!AD5,0)</f>
        <v>0</v>
      </c>
      <c r="DQ31" s="21">
        <f>IF(AND(Q24="Ma",Q25="N"),Info!AE5,0)</f>
        <v>0</v>
      </c>
      <c r="DR31" s="21">
        <f>IF(AND(R24="Ma",R25="N"),Info!AF5,0)</f>
        <v>0</v>
      </c>
      <c r="DS31" s="21">
        <f>IF(AND(S24="Ma",S25="N"),Info!AG5,0)</f>
        <v>0</v>
      </c>
      <c r="DT31" s="21">
        <f>IF(AND(T24="Ma",T25="N"),Info!AH5,0)</f>
        <v>0</v>
      </c>
      <c r="DU31" s="21">
        <f>IF(AND(U24="Ma",U25="N"),Info!AI5,0)</f>
        <v>0</v>
      </c>
      <c r="DV31" s="21">
        <f>IF(AND(V24="Ma",V25="N"),Info!AJ5,0)</f>
        <v>0</v>
      </c>
      <c r="DW31" s="21">
        <f>IF(AND(W24="Ma",W25="N"),Info!AK5,0)</f>
        <v>0</v>
      </c>
      <c r="DX31" s="21">
        <f>IF(AND(X24="Ma",X25="N"),Info!AL5,0)</f>
        <v>0</v>
      </c>
      <c r="DY31" s="21">
        <f>IF(AND(Y24="Ma",Y25="N"),Info!AM5,0)</f>
        <v>0</v>
      </c>
      <c r="DZ31" s="21">
        <f>IF(AND(Z24="Ma",Z25="N"),Info!AN5,0)</f>
        <v>0</v>
      </c>
      <c r="EA31" s="21">
        <f>IF(AND(AA24="Ma",AA25="N"),Info!AO5,0)</f>
        <v>0</v>
      </c>
      <c r="EB31" s="21">
        <f>IF(AND(AB24="Ma",AB25="N"),Info!AP5,0)</f>
        <v>0</v>
      </c>
      <c r="EC31" s="21">
        <f>IF(AND(AC24="Ma",AC25="N"),Info!AQ5,0)</f>
        <v>0</v>
      </c>
      <c r="ED31" s="21">
        <f>IF(AND(AD24="Ma",AD25="N"),Info!AR5,0)</f>
        <v>0</v>
      </c>
      <c r="EE31" s="21">
        <f>IF(AND(AE24="Ma",AE25="N"),Info!AS5,0)</f>
        <v>0</v>
      </c>
      <c r="EF31" s="21">
        <f>IF(AND(AF24="Ma",AF25="N"),Info!AT5,0)</f>
        <v>0</v>
      </c>
      <c r="EG31" s="21">
        <f>IF(AND(AG24="Ma",AG25="N"),Info!AU5,0)</f>
        <v>0</v>
      </c>
      <c r="EH31" s="21">
        <f t="shared" si="8"/>
        <v>0</v>
      </c>
      <c r="EI31" s="22"/>
      <c r="EJ31" s="22"/>
      <c r="EK31" s="22"/>
      <c r="EL31" s="24" t="s">
        <v>39</v>
      </c>
      <c r="EM31" s="21">
        <f>IF(AND(C32="Ma",C33="N"),Info!Q5,0)</f>
        <v>0</v>
      </c>
      <c r="EN31" s="21">
        <f>IF(AND(D32="Ma",D33="N"),Info!R5,0)</f>
        <v>0</v>
      </c>
      <c r="EO31" s="21">
        <f>IF(AND(E32="Ma",E33="N"),Info!S5,0)</f>
        <v>0</v>
      </c>
      <c r="EP31" s="21">
        <f>IF(AND(F32="Ma",F33="N"),Info!T5,0)</f>
        <v>0</v>
      </c>
      <c r="EQ31" s="21">
        <f>IF(AND(G32="Ma",G33="N"),Info!U5,0)</f>
        <v>0</v>
      </c>
      <c r="ER31" s="21">
        <f>IF(AND(H32="Ma",H33="N"),Info!V5,0)</f>
        <v>0</v>
      </c>
      <c r="ES31" s="21">
        <f>IF(AND(I32="Ma",I33="N"),Info!W5,0)</f>
        <v>0</v>
      </c>
      <c r="ET31" s="21">
        <f>IF(AND(J32="Ma",J33="N"),Info!X5,0)</f>
        <v>0</v>
      </c>
      <c r="EU31" s="21">
        <f>IF(AND(K32="Ma",K33="N"),Info!Y5,0)</f>
        <v>0</v>
      </c>
      <c r="EV31" s="21">
        <f>IF(AND(L32="Ma",L33="N"),Info!Z5,0)</f>
        <v>0</v>
      </c>
      <c r="EW31" s="21">
        <f>IF(AND(M32="Ma",M33="N"),Info!AA5,0)</f>
        <v>0</v>
      </c>
      <c r="EX31" s="21">
        <f>IF(AND(N32="Ma",N33="N"),Info!AB5,0)</f>
        <v>0</v>
      </c>
      <c r="EY31" s="21">
        <f>IF(AND(O32="Ma",O33="N"),Info!AC5,0)</f>
        <v>0</v>
      </c>
      <c r="EZ31" s="21">
        <f>IF(AND(P32="Ma",P33="N"),Info!AD5,0)</f>
        <v>0</v>
      </c>
      <c r="FA31" s="21">
        <f>IF(AND(Q32="Ma",Q33="N"),Info!AE5,0)</f>
        <v>0</v>
      </c>
      <c r="FB31" s="21">
        <f>IF(AND(R32="Ma",R33="N"),Info!AF5,0)</f>
        <v>0</v>
      </c>
      <c r="FC31" s="21">
        <f>IF(AND(S32="Ma",S33="N"),Info!AG5,0)</f>
        <v>0</v>
      </c>
      <c r="FD31" s="21">
        <f>IF(AND(T32="Ma",T33="N"),Info!AH5,0)</f>
        <v>0</v>
      </c>
      <c r="FE31" s="21">
        <f>IF(AND(U32="Ma",U33="N"),Info!AI5,0)</f>
        <v>0</v>
      </c>
      <c r="FF31" s="21">
        <f>IF(AND(V32="Ma",V33="N"),Info!AJ5,0)</f>
        <v>0</v>
      </c>
      <c r="FG31" s="21">
        <f>IF(AND(W32="Ma",W33="N"),Info!AK5,0)</f>
        <v>0</v>
      </c>
      <c r="FH31" s="21">
        <f>IF(AND(X32="Ma",X33="N"),Info!AL5,0)</f>
        <v>0</v>
      </c>
      <c r="FI31" s="21">
        <f>IF(AND(Y32="Ma",Y33="N"),Info!AM5,0)</f>
        <v>0</v>
      </c>
      <c r="FJ31" s="21">
        <f>IF(AND(Z32="Ma",Z33="N"),Info!AN5,0)</f>
        <v>0</v>
      </c>
      <c r="FK31" s="21">
        <f>IF(AND(AA32="Ma",AA33="N"),Info!AO5,0)</f>
        <v>0</v>
      </c>
      <c r="FL31" s="21">
        <f>IF(AND(AB32="Ma",AB33="N"),Info!AP5,0)</f>
        <v>0</v>
      </c>
      <c r="FM31" s="21">
        <f>IF(AND(AC32="Ma",AC33="N"),Info!AQ5,0)</f>
        <v>0</v>
      </c>
      <c r="FN31" s="21">
        <f>IF(AND(AD32="Ma",AD33="N"),Info!AR5,0)</f>
        <v>0</v>
      </c>
      <c r="FO31" s="21">
        <f>IF(AND(AE32="Ma",AE33="N"),Info!AS5,0)</f>
        <v>0</v>
      </c>
      <c r="FP31" s="21">
        <f>IF(AND(AF32="Ma",AF33="N"),Info!AT5,0)</f>
        <v>0</v>
      </c>
      <c r="FQ31" s="21">
        <f>IF(AND(AG32="Ma",AG33="N"),Info!AU5,0)</f>
        <v>0</v>
      </c>
      <c r="FR31" s="21">
        <f t="shared" si="9"/>
        <v>0</v>
      </c>
      <c r="FS31" s="22"/>
      <c r="FT31" s="22"/>
      <c r="FU31" s="22"/>
      <c r="FV31" s="24" t="s">
        <v>39</v>
      </c>
      <c r="FW31" s="21">
        <f>IF(AND(C40="Ma",C41="N"),Info!Q5,0)</f>
        <v>0</v>
      </c>
      <c r="FX31" s="21">
        <f>IF(AND(D40="Ma",D41="N"),Info!R5,0)</f>
        <v>0</v>
      </c>
      <c r="FY31" s="21">
        <f>IF(AND(E40="Ma",E41="N"),Info!S5,0)</f>
        <v>0</v>
      </c>
      <c r="FZ31" s="21">
        <f>IF(AND(F40="Ma",F41="N"),Info!T5,0)</f>
        <v>0</v>
      </c>
      <c r="GA31" s="21">
        <f>IF(AND(G40="Ma",G41="N"),Info!U5,0)</f>
        <v>159.392</v>
      </c>
      <c r="GB31" s="21">
        <f>IF(AND(H40="Ma",H41="N"),Info!V5,0)</f>
        <v>0</v>
      </c>
      <c r="GC31" s="21">
        <f>IF(AND(I40="Ma",I41="N"),Info!W5,0)</f>
        <v>0</v>
      </c>
      <c r="GD31" s="21">
        <f>IF(AND(J40="Ma",J41="N"),Info!X5,0)</f>
        <v>0</v>
      </c>
      <c r="GE31" s="21">
        <f>IF(AND(K40="Ma",K41="N"),Info!Y5,0)</f>
        <v>0</v>
      </c>
      <c r="GF31" s="21">
        <f>IF(AND(L40="Ma",L41="N"),Info!Z5,0)</f>
        <v>0</v>
      </c>
      <c r="GG31" s="21">
        <f>IF(AND(M40="Ma",M41="N"),Info!AA5,0)</f>
        <v>0</v>
      </c>
      <c r="GH31" s="21">
        <f>IF(AND(N40="Ma",N41="N"),Info!AB5,0)</f>
        <v>0</v>
      </c>
      <c r="GI31" s="21">
        <f>IF(AND(O40="Ma",O41="N"),Info!AC5,0)</f>
        <v>0</v>
      </c>
      <c r="GJ31" s="21">
        <f>IF(AND(P40="Ma",P41="N"),Info!AD5,0)</f>
        <v>0</v>
      </c>
      <c r="GK31" s="21">
        <f>IF(AND(Q40="Ma",Q41="N"),Info!AE5,0)</f>
        <v>0</v>
      </c>
      <c r="GL31" s="21">
        <f>IF(AND(R40="Ma",R41="N"),Info!AF5,0)</f>
        <v>0</v>
      </c>
      <c r="GM31" s="21">
        <f>IF(AND(S40="Ma",S41="N"),Info!AG5,0)</f>
        <v>0</v>
      </c>
      <c r="GN31" s="21">
        <f>IF(AND(T40="Ma",T41="N"),Info!AH5,0)</f>
        <v>0</v>
      </c>
      <c r="GO31" s="21">
        <f>IF(AND(U40="Ma",U41="N"),Info!AI5,0)</f>
        <v>0</v>
      </c>
      <c r="GP31" s="21">
        <f>IF(AND(V40="Ma",V41="N"),Info!AJ5,0)</f>
        <v>0</v>
      </c>
      <c r="GQ31" s="21">
        <f>IF(AND(W40="Ma",W41="N"),Info!AK5,0)</f>
        <v>0</v>
      </c>
      <c r="GR31" s="21">
        <f>IF(AND(X40="Ma",X41="N"),Info!AL5,0)</f>
        <v>0</v>
      </c>
      <c r="GS31" s="21">
        <f>IF(AND(Y40="Ma",Y41="N"),Info!AM5,0)</f>
        <v>0</v>
      </c>
      <c r="GT31" s="21">
        <f>IF(AND(Z40="Ma",Z41="N"),Info!AN5,0)</f>
        <v>0</v>
      </c>
      <c r="GU31" s="21">
        <f>IF(AND(AA40="Ma",AA41="N"),Info!AO5,0)</f>
        <v>0</v>
      </c>
      <c r="GV31" s="21">
        <f>IF(AND(AB40="Ma",AB41="N"),Info!AP5,0)</f>
        <v>0</v>
      </c>
      <c r="GW31" s="21">
        <f>IF(AND(AC40="Ma",AC41="N"),Info!AQ5,0)</f>
        <v>0</v>
      </c>
      <c r="GX31" s="21">
        <f>IF(AND(AD40="Ma",AD41="N"),Info!AR5,0)</f>
        <v>0</v>
      </c>
      <c r="GY31" s="21">
        <f>IF(AND(AE40="Ma",AE41="N"),Info!AS5,0)</f>
        <v>0</v>
      </c>
      <c r="GZ31" s="21">
        <f>IF(AND(AF40="Ma",AF41="N"),Info!AT5,0)</f>
        <v>0</v>
      </c>
      <c r="HA31" s="21">
        <f>IF(AND(AG40="Ma",AG41="N"),Info!AU5,0)</f>
        <v>0</v>
      </c>
      <c r="HB31" s="21">
        <f t="shared" si="10"/>
        <v>159.392</v>
      </c>
      <c r="HC31" s="22"/>
      <c r="HD31" s="22"/>
      <c r="HE31" s="22"/>
      <c r="HF31" s="24" t="s">
        <v>39</v>
      </c>
      <c r="HG31" s="21">
        <f>IF(AND(C48="Ma",C49="N"),Info!Q5,0)</f>
        <v>0</v>
      </c>
      <c r="HH31" s="21">
        <f>IF(AND(D48="Ma",D49="N"),Info!R5,0)</f>
        <v>0</v>
      </c>
      <c r="HI31" s="21">
        <f>IF(AND(E48="Ma",E49="N"),Info!S5,0)</f>
        <v>0</v>
      </c>
      <c r="HJ31" s="21">
        <f>IF(AND(F48="Ma",F49="N"),Info!T5,0)</f>
        <v>0</v>
      </c>
      <c r="HK31" s="21">
        <f>IF(AND(G48="Ma",G49="N"),Info!U5,0)</f>
        <v>0</v>
      </c>
      <c r="HL31" s="21">
        <f>IF(AND(H48="Ma",H49="N"),Info!V5,0)</f>
        <v>0</v>
      </c>
      <c r="HM31" s="21">
        <f>IF(AND(I48="Ma",I49="N"),Info!W5,0)</f>
        <v>0</v>
      </c>
      <c r="HN31" s="21">
        <f>IF(AND(J48="Ma",J49="N"),Info!X5,0)</f>
        <v>0</v>
      </c>
      <c r="HO31" s="21">
        <f>IF(AND(K48="Ma",K49="N"),Info!Y5,0)</f>
        <v>0</v>
      </c>
      <c r="HP31" s="21">
        <f>IF(AND(L48="Ma",L49="N"),Info!Z5,0)</f>
        <v>0</v>
      </c>
      <c r="HQ31" s="21">
        <f>IF(AND(M48="Ma",M49="N"),Info!AA5,0)</f>
        <v>0</v>
      </c>
      <c r="HR31" s="21">
        <f>IF(AND(N48="Ma",N49="N"),Info!AB5,0)</f>
        <v>0</v>
      </c>
      <c r="HS31" s="21">
        <f>IF(AND(O48="Ma",O49="N"),Info!AC5,0)</f>
        <v>0</v>
      </c>
      <c r="HT31" s="21">
        <f>IF(AND(P48="Ma",P49="N"),Info!AD5,0)</f>
        <v>159.392</v>
      </c>
      <c r="HU31" s="21">
        <f>IF(AND(Q48="Ma",Q49="N"),Info!AE5,0)</f>
        <v>0</v>
      </c>
      <c r="HV31" s="21">
        <f>IF(AND(R48="Ma",R49="N"),Info!AF5,0)</f>
        <v>0</v>
      </c>
      <c r="HW31" s="21">
        <f>IF(AND(S48="Ma",S49="N"),Info!AG5,0)</f>
        <v>0</v>
      </c>
      <c r="HX31" s="21">
        <f>IF(AND(T48="Ma",T49="N"),Info!AH5,0)</f>
        <v>0</v>
      </c>
      <c r="HY31" s="21">
        <f>IF(AND(U48="Ma",U49="N"),Info!AI5,0)</f>
        <v>0</v>
      </c>
      <c r="HZ31" s="21">
        <f>IF(AND(V48="Ma",V49="N"),Info!AJ5,0)</f>
        <v>0</v>
      </c>
      <c r="IA31" s="21">
        <f>IF(AND(W48="Ma",W49="N"),Info!AK5,0)</f>
        <v>0</v>
      </c>
      <c r="IB31" s="21">
        <f>IF(AND(X48="Ma",X49="N"),Info!AL5,0)</f>
        <v>0</v>
      </c>
      <c r="IC31" s="21">
        <f>IF(AND(Y48="Ma",Y49="N"),Info!AM5,0)</f>
        <v>0</v>
      </c>
      <c r="ID31" s="21">
        <f>IF(AND(Z48="Ma",Z49="N"),Info!AN5,0)</f>
        <v>0</v>
      </c>
      <c r="IE31" s="21">
        <f>IF(AND(AA48="Ma",AA49="N"),Info!AO5,0)</f>
        <v>0</v>
      </c>
      <c r="IF31" s="21">
        <f>IF(AND(AB48="Ma",AB49="N"),Info!AP5,0)</f>
        <v>0</v>
      </c>
      <c r="IG31" s="21">
        <f>IF(AND(AC48="Ma",AC49="N"),Info!AQ5,0)</f>
        <v>0</v>
      </c>
      <c r="IH31" s="21">
        <f>IF(AND(AD48="Ma",AD49="N"),Info!AR5,0)</f>
        <v>0</v>
      </c>
      <c r="II31" s="21">
        <f>IF(AND(AE48="Ma",AE49="N"),Info!AS5,0)</f>
        <v>0</v>
      </c>
      <c r="IJ31" s="21">
        <f>IF(AND(AF48="Ma",AF49="N"),Info!AT5,0)</f>
        <v>0</v>
      </c>
      <c r="IK31" s="21">
        <f>IF(AND(AG48="Ma",AG49="N"),Info!AU5,0)</f>
        <v>0</v>
      </c>
      <c r="IL31" s="21">
        <f t="shared" si="11"/>
        <v>159.392</v>
      </c>
      <c r="IM31" s="22"/>
      <c r="IN31" s="22"/>
      <c r="IO31" s="22"/>
      <c r="IP31" s="22"/>
      <c r="IQ31" s="22"/>
      <c r="IR31" s="22"/>
      <c r="IS31" s="22"/>
      <c r="IT31" s="17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</row>
    <row r="32" spans="2:318">
      <c r="C32" s="18" t="s">
        <v>30</v>
      </c>
      <c r="D32" s="18" t="s">
        <v>31</v>
      </c>
      <c r="E32" s="18" t="s">
        <v>32</v>
      </c>
      <c r="F32" s="18" t="s">
        <v>33</v>
      </c>
      <c r="G32" s="18" t="s">
        <v>27</v>
      </c>
      <c r="H32" s="18" t="s">
        <v>28</v>
      </c>
      <c r="I32" s="18" t="s">
        <v>29</v>
      </c>
      <c r="J32" s="18" t="s">
        <v>30</v>
      </c>
      <c r="K32" s="18" t="s">
        <v>31</v>
      </c>
      <c r="L32" s="18" t="s">
        <v>32</v>
      </c>
      <c r="M32" s="18" t="s">
        <v>33</v>
      </c>
      <c r="N32" s="18" t="s">
        <v>27</v>
      </c>
      <c r="O32" s="18" t="s">
        <v>28</v>
      </c>
      <c r="P32" s="18" t="s">
        <v>29</v>
      </c>
      <c r="Q32" s="18" t="s">
        <v>30</v>
      </c>
      <c r="R32" s="18" t="s">
        <v>31</v>
      </c>
      <c r="S32" s="18" t="s">
        <v>32</v>
      </c>
      <c r="T32" s="18" t="s">
        <v>33</v>
      </c>
      <c r="U32" s="18" t="s">
        <v>27</v>
      </c>
      <c r="V32" s="18" t="s">
        <v>28</v>
      </c>
      <c r="W32" s="18" t="s">
        <v>29</v>
      </c>
      <c r="X32" s="18" t="s">
        <v>30</v>
      </c>
      <c r="Y32" s="18" t="s">
        <v>31</v>
      </c>
      <c r="Z32" s="18" t="s">
        <v>32</v>
      </c>
      <c r="AA32" s="18" t="s">
        <v>33</v>
      </c>
      <c r="AB32" s="18" t="s">
        <v>27</v>
      </c>
      <c r="AC32" s="18" t="s">
        <v>28</v>
      </c>
      <c r="AD32" s="18" t="s">
        <v>29</v>
      </c>
      <c r="AE32" s="18" t="s">
        <v>30</v>
      </c>
      <c r="AF32" s="18" t="s">
        <v>31</v>
      </c>
      <c r="AG32" s="19" t="s">
        <v>32</v>
      </c>
      <c r="AH32" s="24" t="s">
        <v>40</v>
      </c>
      <c r="AI32" s="21">
        <f>IF(AND(C8="Di",C9="V"),Info!Q3,0)</f>
        <v>0</v>
      </c>
      <c r="AJ32" s="21">
        <f>IF(AND(D8="Di",D9="V"),Info!R3,0)</f>
        <v>0</v>
      </c>
      <c r="AK32" s="21">
        <f>IF(AND(E8="Di",E9="V"),Info!S3,0)</f>
        <v>0</v>
      </c>
      <c r="AL32" s="21">
        <f>IF(AND(F8="Di",F9="V"),Info!T3,0)</f>
        <v>128.92000000000002</v>
      </c>
      <c r="AM32" s="21">
        <f>IF(AND(G8="Di",G9="V"),Info!U3,0)</f>
        <v>0</v>
      </c>
      <c r="AN32" s="21">
        <f>IF(AND(H8="Di",H9="V"),Info!V3,0)</f>
        <v>0</v>
      </c>
      <c r="AO32" s="21">
        <f>IF(AND(I8="Di",I9="V"),Info!W3,0)</f>
        <v>0</v>
      </c>
      <c r="AP32" s="21">
        <f>IF(AND(J8="Di",J9="V"),Info!X3,0)</f>
        <v>0</v>
      </c>
      <c r="AQ32" s="21">
        <f>IF(AND(K8="Di",K9="V"),Info!Y3,0)</f>
        <v>0</v>
      </c>
      <c r="AR32" s="21">
        <f>IF(AND(L8="Di",L9="V"),Info!Z3,0)</f>
        <v>0</v>
      </c>
      <c r="AS32" s="21">
        <f>IF(AND(M8="Di",M9="V"),Info!AA3,0)</f>
        <v>0</v>
      </c>
      <c r="AT32" s="21">
        <f>IF(AND(N8="Di",N9="V"),Info!AB3,0)</f>
        <v>0</v>
      </c>
      <c r="AU32" s="21">
        <f>IF(AND(O8="Di",O9="V"),Info!AC3,0)</f>
        <v>0</v>
      </c>
      <c r="AV32" s="21">
        <f>IF(AND(P8="Di",P9="V"),Info!AD3,0)</f>
        <v>0</v>
      </c>
      <c r="AW32" s="21">
        <f>IF(AND(Q8="Di",Q9="V"),Info!AE3,0)</f>
        <v>0</v>
      </c>
      <c r="AX32" s="21">
        <f>IF(AND(R8="Di",R9="V"),Info!AF3,0)</f>
        <v>0</v>
      </c>
      <c r="AY32" s="21">
        <f>IF(AND(S8="Di",S9="V"),Info!AG3,0)</f>
        <v>0</v>
      </c>
      <c r="AZ32" s="21">
        <f>IF(AND(T8="Di",T9="V"),Info!AH3,0)</f>
        <v>0</v>
      </c>
      <c r="BA32" s="21">
        <f>IF(AND(U8="Di",U9="V"),Info!AI3,0)</f>
        <v>0</v>
      </c>
      <c r="BB32" s="21">
        <f>IF(AND(V8="Di",V9="V"),Info!AJ3,0)</f>
        <v>0</v>
      </c>
      <c r="BC32" s="21">
        <f>IF(AND(W8="Di",W9="V"),Info!AK3,0)</f>
        <v>0</v>
      </c>
      <c r="BD32" s="21">
        <f>IF(AND(X8="Di",X9="V"),Info!AL3,0)</f>
        <v>0</v>
      </c>
      <c r="BE32" s="21">
        <f>IF(AND(Y8="Di",Y9="V"),Info!AM3,0)</f>
        <v>0</v>
      </c>
      <c r="BF32" s="21">
        <f>IF(AND(Z8="Di",Z9="V"),Info!AN3,0)</f>
        <v>0</v>
      </c>
      <c r="BG32" s="21">
        <f>IF(AND(AA8="Di",AA9="V"),Info!AO3,0)</f>
        <v>0</v>
      </c>
      <c r="BH32" s="21">
        <f>IF(AND(AB8="Di",AB9="V"),Info!AP3,0)</f>
        <v>0</v>
      </c>
      <c r="BI32" s="21">
        <f>IF(AND(AC8="Di",AC9="V"),Info!AQ3,0)</f>
        <v>0</v>
      </c>
      <c r="BJ32" s="21">
        <f>IF(AND(AD8="Di",AD9="V"),Info!AR3,0)</f>
        <v>0</v>
      </c>
      <c r="BK32" s="21">
        <f>IF(AND(AE8="Di",AE9="V"),Info!AS3,0)</f>
        <v>0</v>
      </c>
      <c r="BL32" s="21">
        <f>IF(AND(AF8="Di",AF9="V"),Info!AT3,0)</f>
        <v>0</v>
      </c>
      <c r="BM32" s="21">
        <f>IF(AND(AG8="Di",AG9="V"),Info!AU3,0)</f>
        <v>0</v>
      </c>
      <c r="BN32" s="21">
        <f t="shared" si="6"/>
        <v>128.92000000000002</v>
      </c>
      <c r="BO32" s="22"/>
      <c r="BP32" s="22"/>
      <c r="BQ32" s="22"/>
      <c r="BR32" s="24" t="s">
        <v>40</v>
      </c>
      <c r="BS32" s="21">
        <f>IF(AND(C16="Di",C17="V"),Info!Q3,0)</f>
        <v>0</v>
      </c>
      <c r="BT32" s="21">
        <f>IF(AND(D16="Di",D17="V"),Info!R3,0)</f>
        <v>0</v>
      </c>
      <c r="BU32" s="21">
        <f>IF(AND(E16="Di",E17="V"),Info!S3,0)</f>
        <v>0</v>
      </c>
      <c r="BV32" s="21">
        <f>IF(AND(F16="Di",F17="V"),Info!T3,0)</f>
        <v>0</v>
      </c>
      <c r="BW32" s="21">
        <f>IF(AND(G16="Di",G17="V"),Info!U3,0)</f>
        <v>0</v>
      </c>
      <c r="BX32" s="21">
        <f>IF(AND(H16="Di",H17="V"),Info!V3,0)</f>
        <v>0</v>
      </c>
      <c r="BY32" s="21">
        <f>IF(AND(I16="Di",I17="V"),Info!W3,0)</f>
        <v>0</v>
      </c>
      <c r="BZ32" s="21">
        <f>IF(AND(J16="Di",J17="V"),Info!X3,0)</f>
        <v>0</v>
      </c>
      <c r="CA32" s="21">
        <f>IF(AND(K16="Di",K17="V"),Info!Y3,0)</f>
        <v>0</v>
      </c>
      <c r="CB32" s="21">
        <f>IF(AND(L16="Di",L17="V"),Info!Z3,0)</f>
        <v>0</v>
      </c>
      <c r="CC32" s="21">
        <f>IF(AND(M16="Di",M17="V"),Info!AA3,0)</f>
        <v>0</v>
      </c>
      <c r="CD32" s="21">
        <f>IF(AND(N16="Di",N17="V"),Info!AB3,0)</f>
        <v>0</v>
      </c>
      <c r="CE32" s="21">
        <f>IF(AND(O16="Di",O17="V"),Info!AC3,0)</f>
        <v>0</v>
      </c>
      <c r="CF32" s="21">
        <f>IF(AND(P16="Di",P17="V"),Info!AD3,0)</f>
        <v>128.92000000000002</v>
      </c>
      <c r="CG32" s="21">
        <f>IF(AND(Q16="Di",Q17="V"),Info!AE3,0)</f>
        <v>0</v>
      </c>
      <c r="CH32" s="21">
        <f>IF(AND(R16="Di",R17="V"),Info!AF3,0)</f>
        <v>0</v>
      </c>
      <c r="CI32" s="21">
        <f>IF(AND(S16="Di",S17="V"),Info!AG3,0)</f>
        <v>0</v>
      </c>
      <c r="CJ32" s="21">
        <f>IF(AND(T16="Di",T17="V"),Info!AH3,0)</f>
        <v>0</v>
      </c>
      <c r="CK32" s="21">
        <f>IF(AND(U16="Di",U17="V"),Info!AI3,0)</f>
        <v>0</v>
      </c>
      <c r="CL32" s="21">
        <f>IF(AND(V16="Di",V17="V"),Info!AJ3,0)</f>
        <v>0</v>
      </c>
      <c r="CM32" s="21">
        <f>IF(AND(W16="Di",W17="V"),Info!AK3,0)</f>
        <v>0</v>
      </c>
      <c r="CN32" s="21">
        <f>IF(AND(X16="Di",X17="V"),Info!AL3,0)</f>
        <v>0</v>
      </c>
      <c r="CO32" s="21">
        <f>IF(AND(Y16="Di",Y17="V"),Info!AM3,0)</f>
        <v>0</v>
      </c>
      <c r="CP32" s="21">
        <f>IF(AND(Z16="Di",Z17="V"),Info!AN3,0)</f>
        <v>0</v>
      </c>
      <c r="CQ32" s="21">
        <f>IF(AND(AA16="Di",AA17="V"),Info!AO3,0)</f>
        <v>0</v>
      </c>
      <c r="CR32" s="21">
        <f>IF(AND(AB16="Di",AB17="V"),Info!AP3,0)</f>
        <v>0</v>
      </c>
      <c r="CS32" s="21">
        <f>IF(AND(AC16="Di",AC17="V"),Info!AQ3,0)</f>
        <v>0</v>
      </c>
      <c r="CT32" s="21">
        <f>IF(AND(AD16="Di",AD17="V"),Info!AR3,0)</f>
        <v>0</v>
      </c>
      <c r="CU32" s="21">
        <f>IF(AND(AE16="Di",AE17="V"),Info!AS3,0)</f>
        <v>0</v>
      </c>
      <c r="CV32" s="21">
        <f>IF(AND(AF16="Di",AF17="V"),Info!AT3,0)</f>
        <v>0</v>
      </c>
      <c r="CW32" s="21">
        <f>IF(AND(AG16="Di",AG17="V"),Info!AU3,0)</f>
        <v>0</v>
      </c>
      <c r="CX32" s="21">
        <f t="shared" si="7"/>
        <v>128.92000000000002</v>
      </c>
      <c r="CY32" s="22"/>
      <c r="CZ32" s="22"/>
      <c r="DA32" s="22"/>
      <c r="DB32" s="24" t="s">
        <v>40</v>
      </c>
      <c r="DC32" s="21">
        <f>IF(AND(C24="Di",C25="V"),Info!Q3,0)</f>
        <v>0</v>
      </c>
      <c r="DD32" s="21">
        <f>IF(AND(D24="Di",D25="V"),Info!R3,0)</f>
        <v>128.92000000000002</v>
      </c>
      <c r="DE32" s="21">
        <f>IF(AND(E24="Di",E25="V"),Info!S3,0)</f>
        <v>0</v>
      </c>
      <c r="DF32" s="21">
        <f>IF(AND(F24="Di",F25="V"),Info!T3,0)</f>
        <v>0</v>
      </c>
      <c r="DG32" s="21">
        <f>IF(AND(G24="Di",G25="V"),Info!U3,0)</f>
        <v>0</v>
      </c>
      <c r="DH32" s="21">
        <f>IF(AND(H24="Di",H25="V"),Info!V3,0)</f>
        <v>0</v>
      </c>
      <c r="DI32" s="21">
        <f>IF(AND(I24="Di",I25="V"),Info!W3,0)</f>
        <v>0</v>
      </c>
      <c r="DJ32" s="21">
        <f>IF(AND(J24="Di",J25="V"),Info!X3,0)</f>
        <v>0</v>
      </c>
      <c r="DK32" s="21">
        <f>IF(AND(K24="Di",K25="V"),Info!Y3,0)</f>
        <v>0</v>
      </c>
      <c r="DL32" s="21">
        <f>IF(AND(L24="Di",L25="V"),Info!Z3,0)</f>
        <v>0</v>
      </c>
      <c r="DM32" s="21">
        <f>IF(AND(M24="Di",M25="V"),Info!AA3,0)</f>
        <v>0</v>
      </c>
      <c r="DN32" s="21">
        <f>IF(AND(N24="Di",N25="V"),Info!AB3,0)</f>
        <v>0</v>
      </c>
      <c r="DO32" s="21">
        <f>IF(AND(O24="Di",O25="V"),Info!AC3,0)</f>
        <v>0</v>
      </c>
      <c r="DP32" s="21">
        <f>IF(AND(P24="Di",P25="V"),Info!AD3,0)</f>
        <v>0</v>
      </c>
      <c r="DQ32" s="21">
        <f>IF(AND(Q24="Di",Q25="V"),Info!AE3,0)</f>
        <v>0</v>
      </c>
      <c r="DR32" s="21">
        <f>IF(AND(R24="Di",R25="V"),Info!AF3,0)</f>
        <v>0</v>
      </c>
      <c r="DS32" s="21">
        <f>IF(AND(S24="Di",S25="V"),Info!AG3,0)</f>
        <v>0</v>
      </c>
      <c r="DT32" s="21">
        <f>IF(AND(T24="Di",T25="V"),Info!AH3,0)</f>
        <v>0</v>
      </c>
      <c r="DU32" s="21">
        <f>IF(AND(U24="Di",U25="V"),Info!AI3,0)</f>
        <v>0</v>
      </c>
      <c r="DV32" s="21">
        <f>IF(AND(V24="Di",V25="V"),Info!AJ3,0)</f>
        <v>0</v>
      </c>
      <c r="DW32" s="21">
        <f>IF(AND(W24="Di",W25="V"),Info!AK3,0)</f>
        <v>0</v>
      </c>
      <c r="DX32" s="21">
        <f>IF(AND(X24="Di",X25="V"),Info!AL3,0)</f>
        <v>0</v>
      </c>
      <c r="DY32" s="21">
        <f>IF(AND(Y24="Di",Y25="V"),Info!AM3,0)</f>
        <v>128.92000000000002</v>
      </c>
      <c r="DZ32" s="21">
        <f>IF(AND(Z24="Di",Z25="V"),Info!AN3,0)</f>
        <v>0</v>
      </c>
      <c r="EA32" s="21">
        <f>IF(AND(AA24="Di",AA25="V"),Info!AO3,0)</f>
        <v>0</v>
      </c>
      <c r="EB32" s="21">
        <f>IF(AND(AB24="Di",AB25="V"),Info!AP3,0)</f>
        <v>0</v>
      </c>
      <c r="EC32" s="21">
        <f>IF(AND(AC24="Di",AC25="V"),Info!AQ3,0)</f>
        <v>0</v>
      </c>
      <c r="ED32" s="21">
        <f>IF(AND(AD24="Di",AD25="V"),Info!AR3,0)</f>
        <v>0</v>
      </c>
      <c r="EE32" s="21">
        <f>IF(AND(AE24="Di",AE25="V"),Info!AS3,0)</f>
        <v>0</v>
      </c>
      <c r="EF32" s="21">
        <f>IF(AND(AF24="Di",AF25="V"),Info!AT3,0)</f>
        <v>0</v>
      </c>
      <c r="EG32" s="21">
        <f>IF(AND(AG24="Di",AG25="V"),Info!AU3,0)</f>
        <v>0</v>
      </c>
      <c r="EH32" s="21">
        <f t="shared" si="8"/>
        <v>257.84000000000003</v>
      </c>
      <c r="EI32" s="22"/>
      <c r="EJ32" s="22"/>
      <c r="EK32" s="22"/>
      <c r="EL32" s="24" t="s">
        <v>40</v>
      </c>
      <c r="EM32" s="21">
        <f>IF(AND(C32="Di",C33="V"),Info!Q3,0)</f>
        <v>0</v>
      </c>
      <c r="EN32" s="21">
        <f>IF(AND(D32="Di",D33="V"),Info!R3,0)</f>
        <v>0</v>
      </c>
      <c r="EO32" s="21">
        <f>IF(AND(E32="Di",E33="V"),Info!S3,0)</f>
        <v>0</v>
      </c>
      <c r="EP32" s="21">
        <f>IF(AND(F32="Di",F33="V"),Info!T3,0)</f>
        <v>0</v>
      </c>
      <c r="EQ32" s="21">
        <f>IF(AND(G32="Di",G33="V"),Info!U3,0)</f>
        <v>0</v>
      </c>
      <c r="ER32" s="21">
        <f>IF(AND(H32="Di",H33="V"),Info!V3,0)</f>
        <v>0</v>
      </c>
      <c r="ES32" s="21">
        <f>IF(AND(I32="Di",I33="V"),Info!W3,0)</f>
        <v>0</v>
      </c>
      <c r="ET32" s="21">
        <f>IF(AND(J32="Di",J33="V"),Info!X3,0)</f>
        <v>0</v>
      </c>
      <c r="EU32" s="21">
        <f>IF(AND(K32="Di",K33="V"),Info!Y3,0)</f>
        <v>0</v>
      </c>
      <c r="EV32" s="21">
        <f>IF(AND(L32="Di",L33="V"),Info!Z3,0)</f>
        <v>0</v>
      </c>
      <c r="EW32" s="21">
        <f>IF(AND(M32="Di",M33="V"),Info!AA3,0)</f>
        <v>128.92000000000002</v>
      </c>
      <c r="EX32" s="21">
        <f>IF(AND(N32="Di",N33="V"),Info!AB3,0)</f>
        <v>0</v>
      </c>
      <c r="EY32" s="21">
        <f>IF(AND(O32="Di",O33="V"),Info!AC3,0)</f>
        <v>0</v>
      </c>
      <c r="EZ32" s="21">
        <f>IF(AND(P32="Di",P33="V"),Info!AD3,0)</f>
        <v>0</v>
      </c>
      <c r="FA32" s="21">
        <f>IF(AND(Q32="Di",Q33="V"),Info!AE3,0)</f>
        <v>0</v>
      </c>
      <c r="FB32" s="21">
        <f>IF(AND(R32="Di",R33="V"),Info!AF3,0)</f>
        <v>0</v>
      </c>
      <c r="FC32" s="21">
        <f>IF(AND(S32="Di",S33="V"),Info!AG3,0)</f>
        <v>0</v>
      </c>
      <c r="FD32" s="21">
        <f>IF(AND(T32="Di",T33="V"),Info!AH3,0)</f>
        <v>0</v>
      </c>
      <c r="FE32" s="21">
        <f>IF(AND(U32="Di",U33="V"),Info!AI3,0)</f>
        <v>0</v>
      </c>
      <c r="FF32" s="21">
        <f>IF(AND(V32="Di",V33="V"),Info!AJ3,0)</f>
        <v>0</v>
      </c>
      <c r="FG32" s="21">
        <f>IF(AND(W32="Di",W33="V"),Info!AK3,0)</f>
        <v>0</v>
      </c>
      <c r="FH32" s="21">
        <f>IF(AND(X32="Di",X33="V"),Info!AL3,0)</f>
        <v>0</v>
      </c>
      <c r="FI32" s="21">
        <f>IF(AND(Y32="Di",Y33="V"),Info!AM3,0)</f>
        <v>0</v>
      </c>
      <c r="FJ32" s="21">
        <f>IF(AND(Z32="Di",Z33="V"),Info!AN3,0)</f>
        <v>0</v>
      </c>
      <c r="FK32" s="21">
        <f>IF(AND(AA32="Di",AA33="V"),Info!AO3,0)</f>
        <v>0</v>
      </c>
      <c r="FL32" s="21">
        <f>IF(AND(AB32="Di",AB33="V"),Info!AP3,0)</f>
        <v>0</v>
      </c>
      <c r="FM32" s="21">
        <f>IF(AND(AC32="Di",AC33="V"),Info!AQ3,0)</f>
        <v>0</v>
      </c>
      <c r="FN32" s="21">
        <f>IF(AND(AD32="Di",AD33="V"),Info!AR3,0)</f>
        <v>0</v>
      </c>
      <c r="FO32" s="21">
        <f>IF(AND(AE32="Di",AE33="V"),Info!AS3,0)</f>
        <v>0</v>
      </c>
      <c r="FP32" s="21">
        <f>IF(AND(AF32="Di",AF33="V"),Info!AT3,0)</f>
        <v>0</v>
      </c>
      <c r="FQ32" s="21">
        <f>IF(AND(AG32="Di",AG33="V"),Info!AU3,0)</f>
        <v>0</v>
      </c>
      <c r="FR32" s="21">
        <f t="shared" si="9"/>
        <v>128.92000000000002</v>
      </c>
      <c r="FS32" s="22"/>
      <c r="FT32" s="22"/>
      <c r="FU32" s="22"/>
      <c r="FV32" s="24" t="s">
        <v>40</v>
      </c>
      <c r="FW32" s="21">
        <f>IF(AND(C40="Di",C41="V"),Info!Q3,0)</f>
        <v>0</v>
      </c>
      <c r="FX32" s="21">
        <f>IF(AND(D40="Di",D41="V"),Info!R3,0)</f>
        <v>0</v>
      </c>
      <c r="FY32" s="21">
        <f>IF(AND(E40="Di",E41="V"),Info!S3,0)</f>
        <v>0</v>
      </c>
      <c r="FZ32" s="21">
        <f>IF(AND(F40="Di",F41="V"),Info!T3,0)</f>
        <v>0</v>
      </c>
      <c r="GA32" s="21">
        <f>IF(AND(G40="Di",G41="V"),Info!U3,0)</f>
        <v>0</v>
      </c>
      <c r="GB32" s="21">
        <f>IF(AND(H40="Di",H41="V"),Info!V3,0)</f>
        <v>0</v>
      </c>
      <c r="GC32" s="21">
        <f>IF(AND(I40="Di",I41="V"),Info!W3,0)</f>
        <v>0</v>
      </c>
      <c r="GD32" s="21">
        <f>IF(AND(J40="Di",J41="V"),Info!X3,0)</f>
        <v>0</v>
      </c>
      <c r="GE32" s="21">
        <f>IF(AND(K40="Di",K41="V"),Info!Y3,0)</f>
        <v>0</v>
      </c>
      <c r="GF32" s="21">
        <f>IF(AND(L40="Di",L41="V"),Info!Z3,0)</f>
        <v>0</v>
      </c>
      <c r="GG32" s="21">
        <f>IF(AND(M40="Di",M41="V"),Info!AA3,0)</f>
        <v>0</v>
      </c>
      <c r="GH32" s="21">
        <f>IF(AND(N40="Di",N41="V"),Info!AB3,0)</f>
        <v>0</v>
      </c>
      <c r="GI32" s="21">
        <f>IF(AND(O40="Di",O41="V"),Info!AC3,0)</f>
        <v>0</v>
      </c>
      <c r="GJ32" s="21">
        <f>IF(AND(P40="Di",P41="V"),Info!AD3,0)</f>
        <v>0</v>
      </c>
      <c r="GK32" s="21">
        <f>IF(AND(Q40="Di",Q41="V"),Info!AE3,0)</f>
        <v>0</v>
      </c>
      <c r="GL32" s="21">
        <f>IF(AND(R40="Di",R41="V"),Info!AF3,0)</f>
        <v>0</v>
      </c>
      <c r="GM32" s="21">
        <f>IF(AND(S40="Di",S41="V"),Info!AG3,0)</f>
        <v>0</v>
      </c>
      <c r="GN32" s="21">
        <f>IF(AND(T40="Di",T41="V"),Info!AH3,0)</f>
        <v>0</v>
      </c>
      <c r="GO32" s="21">
        <f>IF(AND(U40="Di",U41="V"),Info!AI3,0)</f>
        <v>0</v>
      </c>
      <c r="GP32" s="21">
        <f>IF(AND(V40="Di",V41="V"),Info!AJ3,0)</f>
        <v>128.92000000000002</v>
      </c>
      <c r="GQ32" s="21">
        <f>IF(AND(W40="Di",W41="V"),Info!AK3,0)</f>
        <v>0</v>
      </c>
      <c r="GR32" s="21">
        <f>IF(AND(X40="Di",X41="V"),Info!AL3,0)</f>
        <v>0</v>
      </c>
      <c r="GS32" s="21">
        <f>IF(AND(Y40="Di",Y41="V"),Info!AM3,0)</f>
        <v>0</v>
      </c>
      <c r="GT32" s="21">
        <f>IF(AND(Z40="Di",Z41="V"),Info!AN3,0)</f>
        <v>0</v>
      </c>
      <c r="GU32" s="21">
        <f>IF(AND(AA40="Di",AA41="V"),Info!AO3,0)</f>
        <v>0</v>
      </c>
      <c r="GV32" s="21">
        <f>IF(AND(AB40="Di",AB41="V"),Info!AP3,0)</f>
        <v>0</v>
      </c>
      <c r="GW32" s="21">
        <f>IF(AND(AC40="Di",AC41="V"),Info!AQ3,0)</f>
        <v>0</v>
      </c>
      <c r="GX32" s="21">
        <f>IF(AND(AD40="Di",AD41="V"),Info!AR3,0)</f>
        <v>0</v>
      </c>
      <c r="GY32" s="21">
        <f>IF(AND(AE40="Di",AE41="V"),Info!AS3,0)</f>
        <v>0</v>
      </c>
      <c r="GZ32" s="21">
        <f>IF(AND(AF40="Di",AF41="V"),Info!AT3,0)</f>
        <v>0</v>
      </c>
      <c r="HA32" s="21">
        <f>IF(AND(AG40="Di",AG41="V"),Info!AU3,0)</f>
        <v>0</v>
      </c>
      <c r="HB32" s="21">
        <f t="shared" si="10"/>
        <v>128.92000000000002</v>
      </c>
      <c r="HC32" s="22"/>
      <c r="HD32" s="22"/>
      <c r="HE32" s="22"/>
      <c r="HF32" s="24" t="s">
        <v>40</v>
      </c>
      <c r="HG32" s="21">
        <f>IF(AND(C48="Di",C49="V"),Info!Q3,0)</f>
        <v>0</v>
      </c>
      <c r="HH32" s="21">
        <f>IF(AND(D48="Di",D49="V"),Info!R3,0)</f>
        <v>0</v>
      </c>
      <c r="HI32" s="21">
        <f>IF(AND(E48="Di",E49="V"),Info!S3,0)</f>
        <v>0</v>
      </c>
      <c r="HJ32" s="21">
        <f>IF(AND(F48="Di",F49="V"),Info!T3,0)</f>
        <v>0</v>
      </c>
      <c r="HK32" s="21">
        <f>IF(AND(G48="Di",G49="V"),Info!U3,0)</f>
        <v>0</v>
      </c>
      <c r="HL32" s="21">
        <f>IF(AND(H48="Di",H49="V"),Info!V3,0)</f>
        <v>0</v>
      </c>
      <c r="HM32" s="21">
        <f>IF(AND(I48="Di",I49="V"),Info!W3,0)</f>
        <v>0</v>
      </c>
      <c r="HN32" s="21">
        <f>IF(AND(J48="Di",J49="V"),Info!X3,0)</f>
        <v>0</v>
      </c>
      <c r="HO32" s="21">
        <f>IF(AND(K48="Di",K49="V"),Info!Y3,0)</f>
        <v>0</v>
      </c>
      <c r="HP32" s="21">
        <f>IF(AND(L48="Di",L49="V"),Info!Z3,0)</f>
        <v>0</v>
      </c>
      <c r="HQ32" s="21">
        <f>IF(AND(M48="Di",M49="V"),Info!AA3,0)</f>
        <v>0</v>
      </c>
      <c r="HR32" s="21">
        <f>IF(AND(N48="Di",N49="V"),Info!AB3,0)</f>
        <v>0</v>
      </c>
      <c r="HS32" s="21">
        <f>IF(AND(O48="Di",O49="V"),Info!AC3,0)</f>
        <v>0</v>
      </c>
      <c r="HT32" s="21">
        <f>IF(AND(P48="Di",P49="V"),Info!AD3,0)</f>
        <v>0</v>
      </c>
      <c r="HU32" s="21">
        <f>IF(AND(Q48="Di",Q49="V"),Info!AE3,0)</f>
        <v>0</v>
      </c>
      <c r="HV32" s="21">
        <f>IF(AND(R48="Di",R49="V"),Info!AF3,0)</f>
        <v>0</v>
      </c>
      <c r="HW32" s="21">
        <f>IF(AND(S48="Di",S49="V"),Info!AG3,0)</f>
        <v>0</v>
      </c>
      <c r="HX32" s="21">
        <f>IF(AND(T48="Di",T49="V"),Info!AH3,0)</f>
        <v>0</v>
      </c>
      <c r="HY32" s="21">
        <f>IF(AND(U48="Di",U49="V"),Info!AI3,0)</f>
        <v>0</v>
      </c>
      <c r="HZ32" s="21">
        <f>IF(AND(V48="Di",V49="V"),Info!AJ3,0)</f>
        <v>0</v>
      </c>
      <c r="IA32" s="21">
        <f>IF(AND(W48="Di",W49="V"),Info!AK3,0)</f>
        <v>0</v>
      </c>
      <c r="IB32" s="21">
        <f>IF(AND(X48="Di",X49="V"),Info!AL3,0)</f>
        <v>0</v>
      </c>
      <c r="IC32" s="21">
        <f>IF(AND(Y48="Di",Y49="V"),Info!AM3,0)</f>
        <v>0</v>
      </c>
      <c r="ID32" s="21">
        <f>IF(AND(Z48="Di",Z49="V"),Info!AN3,0)</f>
        <v>0</v>
      </c>
      <c r="IE32" s="21">
        <f>IF(AND(AA48="Di",AA49="V"),Info!AO3,0)</f>
        <v>0</v>
      </c>
      <c r="IF32" s="21">
        <f>IF(AND(AB48="Di",AB49="V"),Info!AP3,0)</f>
        <v>0</v>
      </c>
      <c r="IG32" s="21">
        <f>IF(AND(AC48="Di",AC49="V"),Info!AQ3,0)</f>
        <v>0</v>
      </c>
      <c r="IH32" s="21">
        <f>IF(AND(AD48="Di",AD49="V"),Info!AR3,0)</f>
        <v>0</v>
      </c>
      <c r="II32" s="21">
        <f>IF(AND(AE48="Di",AE49="V"),Info!AS3,0)</f>
        <v>128.92000000000002</v>
      </c>
      <c r="IJ32" s="21">
        <f>IF(AND(AF48="Di",AF49="V"),Info!AT3,0)</f>
        <v>0</v>
      </c>
      <c r="IK32" s="21">
        <f>IF(AND(AG48="Di",AG49="V"),Info!AU3,0)</f>
        <v>0</v>
      </c>
      <c r="IL32" s="21">
        <f t="shared" si="11"/>
        <v>128.92000000000002</v>
      </c>
      <c r="IM32" s="22"/>
      <c r="IN32" s="22"/>
      <c r="IO32" s="22"/>
      <c r="IP32" s="22"/>
      <c r="IQ32" s="22"/>
      <c r="IR32" s="22"/>
      <c r="IS32" s="22"/>
      <c r="IT32" s="17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22"/>
      <c r="KW32" s="22"/>
      <c r="KX32" s="22"/>
      <c r="KY32" s="22"/>
      <c r="KZ32" s="22"/>
      <c r="LA32" s="22"/>
      <c r="LB32" s="22"/>
      <c r="LC32" s="22"/>
      <c r="LD32" s="22"/>
      <c r="LE32" s="22"/>
      <c r="LF32" s="22"/>
    </row>
    <row r="33" spans="2:318">
      <c r="C33" s="15" t="s">
        <v>35</v>
      </c>
      <c r="D33" s="15" t="s">
        <v>35</v>
      </c>
      <c r="E33" s="15" t="s">
        <v>36</v>
      </c>
      <c r="F33" s="15" t="s">
        <v>36</v>
      </c>
      <c r="G33" s="15" t="s">
        <v>37</v>
      </c>
      <c r="H33" s="15" t="s">
        <v>37</v>
      </c>
      <c r="I33" s="61" t="s">
        <v>95</v>
      </c>
      <c r="J33" s="15"/>
      <c r="K33" s="15"/>
      <c r="L33" s="61" t="s">
        <v>95</v>
      </c>
      <c r="M33" s="15" t="s">
        <v>35</v>
      </c>
      <c r="N33" s="15" t="s">
        <v>35</v>
      </c>
      <c r="O33" s="15" t="s">
        <v>36</v>
      </c>
      <c r="P33" s="15" t="s">
        <v>36</v>
      </c>
      <c r="Q33" s="15" t="s">
        <v>37</v>
      </c>
      <c r="R33" s="15" t="s">
        <v>37</v>
      </c>
      <c r="S33" s="61" t="s">
        <v>95</v>
      </c>
      <c r="T33" s="15"/>
      <c r="U33" s="15"/>
      <c r="V33" s="15"/>
      <c r="W33" s="15" t="s">
        <v>35</v>
      </c>
      <c r="X33" s="15" t="s">
        <v>35</v>
      </c>
      <c r="Y33" s="15" t="s">
        <v>36</v>
      </c>
      <c r="Z33" s="15" t="s">
        <v>36</v>
      </c>
      <c r="AA33" s="15" t="s">
        <v>37</v>
      </c>
      <c r="AB33" s="15" t="s">
        <v>37</v>
      </c>
      <c r="AC33" s="61" t="s">
        <v>95</v>
      </c>
      <c r="AD33" s="15"/>
      <c r="AE33" s="15"/>
      <c r="AF33" s="15"/>
      <c r="AG33" s="16" t="s">
        <v>35</v>
      </c>
      <c r="AH33" s="20" t="s">
        <v>41</v>
      </c>
      <c r="AI33" s="21">
        <f>IF(AND(C8="Di",C9="L"),Info!Q4,0)</f>
        <v>0</v>
      </c>
      <c r="AJ33" s="21">
        <f>IF(AND(D8="Di",D9="L"),Info!R4,0)</f>
        <v>0</v>
      </c>
      <c r="AK33" s="21">
        <f>IF(AND(E8="Di",E9="L"),Info!S4,0)</f>
        <v>0</v>
      </c>
      <c r="AL33" s="21">
        <f>IF(AND(F8="Di",F9="L"),Info!T4,0)</f>
        <v>0</v>
      </c>
      <c r="AM33" s="21">
        <f>IF(AND(G8="Di",G9="L"),Info!U4,0)</f>
        <v>0</v>
      </c>
      <c r="AN33" s="21">
        <f>IF(AND(H8="Di",H9="L"),Info!V4,0)</f>
        <v>0</v>
      </c>
      <c r="AO33" s="21">
        <f>IF(AND(I8="Di",I9="L"),Info!W4,0)</f>
        <v>0</v>
      </c>
      <c r="AP33" s="21">
        <f>IF(AND(J8="Di",J9="L"),Info!X4,0)</f>
        <v>0</v>
      </c>
      <c r="AQ33" s="21">
        <f>IF(AND(K8="Di",K9="L"),Info!Y4,0)</f>
        <v>0</v>
      </c>
      <c r="AR33" s="21">
        <f>IF(AND(L8="Di",L9="L"),Info!Z4,0)</f>
        <v>0</v>
      </c>
      <c r="AS33" s="21">
        <f>IF(AND(M8="Di",M9="L"),Info!AA4,0)</f>
        <v>0</v>
      </c>
      <c r="AT33" s="21">
        <f>IF(AND(N8="Di",N9="L"),Info!AB4,0)</f>
        <v>0</v>
      </c>
      <c r="AU33" s="21">
        <f>IF(AND(O8="Di",O9="L"),Info!AC4,0)</f>
        <v>0</v>
      </c>
      <c r="AV33" s="21">
        <f>IF(AND(P8="Di",P9="L"),Info!AD4,0)</f>
        <v>0</v>
      </c>
      <c r="AW33" s="21">
        <f>IF(AND(Q8="Di",Q9="L"),Info!AE4,0)</f>
        <v>0</v>
      </c>
      <c r="AX33" s="21">
        <f>IF(AND(R8="Di",R9="L"),Info!AF4,0)</f>
        <v>0</v>
      </c>
      <c r="AY33" s="21">
        <f>IF(AND(S8="Di",S9="L"),Info!AG4,0)</f>
        <v>0</v>
      </c>
      <c r="AZ33" s="21">
        <f>IF(AND(T8="Di",T9="L"),Info!AH4,0)</f>
        <v>0</v>
      </c>
      <c r="BA33" s="21">
        <f>IF(AND(U8="Di",U9="L"),Info!AI4,0)</f>
        <v>0</v>
      </c>
      <c r="BB33" s="21">
        <f>IF(AND(V8="Di",V9="L"),Info!AJ4,0)</f>
        <v>0</v>
      </c>
      <c r="BC33" s="21">
        <f>IF(AND(W8="Di",W9="L"),Info!AK4,0)</f>
        <v>0</v>
      </c>
      <c r="BD33" s="21">
        <f>IF(AND(X8="Di",X9="L"),Info!AL4,0)</f>
        <v>0</v>
      </c>
      <c r="BE33" s="21">
        <f>IF(AND(Y8="Di",Y9="L"),Info!AM4,0)</f>
        <v>0</v>
      </c>
      <c r="BF33" s="21">
        <f>IF(AND(Z8="Di",Z9="L"),Info!AN4,0)</f>
        <v>0</v>
      </c>
      <c r="BG33" s="21">
        <f>IF(AND(AA8="Di",AA9="L"),Info!AO4,0)</f>
        <v>128.92000000000002</v>
      </c>
      <c r="BH33" s="21">
        <f>IF(AND(AB8="Di",AB9="L"),Info!AP4,0)</f>
        <v>0</v>
      </c>
      <c r="BI33" s="21">
        <f>IF(AND(AC8="Di",AC9="L"),Info!AQ4,0)</f>
        <v>0</v>
      </c>
      <c r="BJ33" s="21">
        <f>IF(AND(AD8="Di",AD9="L"),Info!AR4,0)</f>
        <v>0</v>
      </c>
      <c r="BK33" s="21">
        <f>IF(AND(AE8="Di",AE9="L"),Info!AS4,0)</f>
        <v>0</v>
      </c>
      <c r="BL33" s="21">
        <f>IF(AND(AF8="Di",AF9="L"),Info!AT4,0)</f>
        <v>0</v>
      </c>
      <c r="BM33" s="21">
        <f>IF(AND(AG8="Di",AG9="L"),Info!AU4,0)</f>
        <v>0</v>
      </c>
      <c r="BN33" s="21">
        <f t="shared" si="6"/>
        <v>128.92000000000002</v>
      </c>
      <c r="BO33" s="22"/>
      <c r="BP33" s="22"/>
      <c r="BQ33" s="22"/>
      <c r="BR33" s="20" t="s">
        <v>41</v>
      </c>
      <c r="BS33" s="21">
        <f>IF(AND(C16="Di",C17="L"),Info!Q4,0)</f>
        <v>0</v>
      </c>
      <c r="BT33" s="21">
        <f>IF(AND(D16="Di",D17="L"),Info!R4,0)</f>
        <v>0</v>
      </c>
      <c r="BU33" s="21">
        <f>IF(AND(E16="Di",E17="L"),Info!S4,0)</f>
        <v>0</v>
      </c>
      <c r="BV33" s="21">
        <f>IF(AND(F16="Di",F17="L"),Info!T4,0)</f>
        <v>0</v>
      </c>
      <c r="BW33" s="21">
        <f>IF(AND(G16="Di",G17="L"),Info!U4,0)</f>
        <v>0</v>
      </c>
      <c r="BX33" s="21">
        <f>IF(AND(H16="Di",H17="L"),Info!V4,0)</f>
        <v>0</v>
      </c>
      <c r="BY33" s="21">
        <f>IF(AND(I16="Di",I17="L"),Info!W4,0)</f>
        <v>0</v>
      </c>
      <c r="BZ33" s="21">
        <f>IF(AND(J16="Di",J17="L"),Info!X4,0)</f>
        <v>0</v>
      </c>
      <c r="CA33" s="21">
        <f>IF(AND(K16="Di",K17="L"),Info!Y4,0)</f>
        <v>0</v>
      </c>
      <c r="CB33" s="21">
        <f>IF(AND(L16="Di",L17="L"),Info!Z4,0)</f>
        <v>0</v>
      </c>
      <c r="CC33" s="21">
        <f>IF(AND(M16="Di",M17="L"),Info!AA4,0)</f>
        <v>0</v>
      </c>
      <c r="CD33" s="21">
        <f>IF(AND(N16="Di",N17="L"),Info!AB4,0)</f>
        <v>0</v>
      </c>
      <c r="CE33" s="21">
        <f>IF(AND(O16="Di",O17="L"),Info!AC4,0)</f>
        <v>0</v>
      </c>
      <c r="CF33" s="21">
        <f>IF(AND(P16="Di",P17="L"),Info!AD4,0)</f>
        <v>0</v>
      </c>
      <c r="CG33" s="21">
        <f>IF(AND(Q16="Di",Q17="L"),Info!AE4,0)</f>
        <v>0</v>
      </c>
      <c r="CH33" s="21">
        <f>IF(AND(R16="Di",R17="L"),Info!AF4,0)</f>
        <v>0</v>
      </c>
      <c r="CI33" s="21">
        <f>IF(AND(S16="Di",S17="L"),Info!AG4,0)</f>
        <v>0</v>
      </c>
      <c r="CJ33" s="21">
        <f>IF(AND(T16="Di",T17="L"),Info!AH4,0)</f>
        <v>0</v>
      </c>
      <c r="CK33" s="21">
        <f>IF(AND(U16="Di",U17="L"),Info!AI4,0)</f>
        <v>0</v>
      </c>
      <c r="CL33" s="21">
        <f>IF(AND(V16="Di",V17="L"),Info!AJ4,0)</f>
        <v>0</v>
      </c>
      <c r="CM33" s="21">
        <f>IF(AND(W16="Di",W17="L"),Info!AK4,0)</f>
        <v>0</v>
      </c>
      <c r="CN33" s="21">
        <f>IF(AND(X16="Di",X17="L"),Info!AL4,0)</f>
        <v>0</v>
      </c>
      <c r="CO33" s="21">
        <f>IF(AND(Y16="Di",Y17="L"),Info!AM4,0)</f>
        <v>0</v>
      </c>
      <c r="CP33" s="21">
        <f>IF(AND(Z16="Di",Z17="L"),Info!AN4,0)</f>
        <v>0</v>
      </c>
      <c r="CQ33" s="21">
        <f>IF(AND(AA16="Di",AA17="L"),Info!AO4,0)</f>
        <v>0</v>
      </c>
      <c r="CR33" s="21">
        <f>IF(AND(AB16="Di",AB17="L"),Info!AP4,0)</f>
        <v>0</v>
      </c>
      <c r="CS33" s="21">
        <f>IF(AND(AC16="Di",AC17="L"),Info!AQ4,0)</f>
        <v>0</v>
      </c>
      <c r="CT33" s="21">
        <f>IF(AND(AD16="Di",AD17="L"),Info!AR4,0)</f>
        <v>0</v>
      </c>
      <c r="CU33" s="21">
        <f>IF(AND(AE16="Di",AE17="L"),Info!AS4,0)</f>
        <v>0</v>
      </c>
      <c r="CV33" s="21">
        <f>IF(AND(AF16="Di",AF17="L"),Info!AT4,0)</f>
        <v>0</v>
      </c>
      <c r="CW33" s="21">
        <f>IF(AND(AG16="Di",AG17="L"),Info!AU4,0)</f>
        <v>0</v>
      </c>
      <c r="CX33" s="21">
        <f t="shared" si="7"/>
        <v>0</v>
      </c>
      <c r="CY33" s="22"/>
      <c r="CZ33" s="22"/>
      <c r="DA33" s="22"/>
      <c r="DB33" s="20" t="s">
        <v>41</v>
      </c>
      <c r="DC33" s="21">
        <f>IF(AND(C24="Di",C25="L"),Info!Q4,0)</f>
        <v>0</v>
      </c>
      <c r="DD33" s="21">
        <f>IF(AND(D24="Di",D25="L"),Info!R4,0)</f>
        <v>0</v>
      </c>
      <c r="DE33" s="21">
        <f>IF(AND(E24="Di",E25="L"),Info!S4,0)</f>
        <v>0</v>
      </c>
      <c r="DF33" s="21">
        <f>IF(AND(F24="Di",F25="L"),Info!T4,0)</f>
        <v>0</v>
      </c>
      <c r="DG33" s="21">
        <f>IF(AND(G24="Di",G25="L"),Info!U4,0)</f>
        <v>0</v>
      </c>
      <c r="DH33" s="21">
        <f>IF(AND(H24="Di",H25="L"),Info!V4,0)</f>
        <v>0</v>
      </c>
      <c r="DI33" s="21">
        <f>IF(AND(I24="Di",I25="L"),Info!W4,0)</f>
        <v>0</v>
      </c>
      <c r="DJ33" s="21">
        <f>IF(AND(J24="Di",J25="L"),Info!X4,0)</f>
        <v>0</v>
      </c>
      <c r="DK33" s="21">
        <f>IF(AND(K24="Di",K25="L"),Info!Y4,0)</f>
        <v>0</v>
      </c>
      <c r="DL33" s="21">
        <f>IF(AND(L24="Di",L25="L"),Info!Z4,0)</f>
        <v>0</v>
      </c>
      <c r="DM33" s="21">
        <f>IF(AND(M24="Di",M25="L"),Info!AA4,0)</f>
        <v>0</v>
      </c>
      <c r="DN33" s="21">
        <f>IF(AND(N24="Di",N25="L"),Info!AB4,0)</f>
        <v>0</v>
      </c>
      <c r="DO33" s="21">
        <f>IF(AND(O24="Di",O25="L"),Info!AC4,0)</f>
        <v>0</v>
      </c>
      <c r="DP33" s="21">
        <f>IF(AND(P24="Di",P25="L"),Info!AD4,0)</f>
        <v>0</v>
      </c>
      <c r="DQ33" s="21">
        <f>IF(AND(Q24="Di",Q25="L"),Info!AE4,0)</f>
        <v>0</v>
      </c>
      <c r="DR33" s="21">
        <f>IF(AND(R24="Di",R25="L"),Info!AF4,0)</f>
        <v>0</v>
      </c>
      <c r="DS33" s="21">
        <f>IF(AND(S24="Di",S25="L"),Info!AG4,0)</f>
        <v>0</v>
      </c>
      <c r="DT33" s="21">
        <f>IF(AND(T24="Di",T25="L"),Info!AH4,0)</f>
        <v>0</v>
      </c>
      <c r="DU33" s="21">
        <f>IF(AND(U24="Di",U25="L"),Info!AI4,0)</f>
        <v>0</v>
      </c>
      <c r="DV33" s="21">
        <f>IF(AND(V24="Di",V25="L"),Info!AJ4,0)</f>
        <v>0</v>
      </c>
      <c r="DW33" s="21">
        <f>IF(AND(W24="Di",W25="L"),Info!AK4,0)</f>
        <v>0</v>
      </c>
      <c r="DX33" s="21">
        <f>IF(AND(X24="Di",X25="L"),Info!AL4,0)</f>
        <v>0</v>
      </c>
      <c r="DY33" s="21">
        <f>IF(AND(Y24="Di",Y25="L"),Info!AM4,0)</f>
        <v>0</v>
      </c>
      <c r="DZ33" s="21">
        <f>IF(AND(Z24="Di",Z25="L"),Info!AN4,0)</f>
        <v>0</v>
      </c>
      <c r="EA33" s="21">
        <f>IF(AND(AA24="Di",AA25="L"),Info!AO4,0)</f>
        <v>0</v>
      </c>
      <c r="EB33" s="21">
        <f>IF(AND(AB24="Di",AB25="L"),Info!AP4,0)</f>
        <v>0</v>
      </c>
      <c r="EC33" s="21">
        <f>IF(AND(AC24="Di",AC25="L"),Info!AQ4,0)</f>
        <v>0</v>
      </c>
      <c r="ED33" s="21">
        <f>IF(AND(AD24="Di",AD25="L"),Info!AR4,0)</f>
        <v>0</v>
      </c>
      <c r="EE33" s="21">
        <f>IF(AND(AE24="Di",AE25="L"),Info!AS4,0)</f>
        <v>0</v>
      </c>
      <c r="EF33" s="21">
        <f>IF(AND(AF24="Di",AF25="L"),Info!AT4,0)</f>
        <v>0</v>
      </c>
      <c r="EG33" s="21">
        <f>IF(AND(AG24="Di",AG25="L"),Info!AU4,0)</f>
        <v>0</v>
      </c>
      <c r="EH33" s="21">
        <f t="shared" si="8"/>
        <v>0</v>
      </c>
      <c r="EI33" s="22"/>
      <c r="EJ33" s="22"/>
      <c r="EK33" s="22"/>
      <c r="EL33" s="20" t="s">
        <v>41</v>
      </c>
      <c r="EM33" s="21">
        <f>IF(AND(C32="Di",C33="L"),Info!Q4,0)</f>
        <v>0</v>
      </c>
      <c r="EN33" s="21">
        <f>IF(AND(D32="Di",D33="L"),Info!R4,0)</f>
        <v>0</v>
      </c>
      <c r="EO33" s="21">
        <f>IF(AND(E32="Di",E33="L"),Info!S4,0)</f>
        <v>0</v>
      </c>
      <c r="EP33" s="21">
        <f>IF(AND(F32="Di",F33="L"),Info!T4,0)</f>
        <v>128.92000000000002</v>
      </c>
      <c r="EQ33" s="21">
        <f>IF(AND(G32="Di",G33="L"),Info!U4,0)</f>
        <v>0</v>
      </c>
      <c r="ER33" s="21">
        <f>IF(AND(H32="Di",H33="L"),Info!V4,0)</f>
        <v>0</v>
      </c>
      <c r="ES33" s="21">
        <f>IF(AND(I32="Di",I33="L"),Info!W4,0)</f>
        <v>0</v>
      </c>
      <c r="ET33" s="21">
        <f>IF(AND(J32="Di",J33="L"),Info!X4,0)</f>
        <v>0</v>
      </c>
      <c r="EU33" s="21">
        <f>IF(AND(K32="Di",K33="L"),Info!Y4,0)</f>
        <v>0</v>
      </c>
      <c r="EV33" s="21">
        <f>IF(AND(L32="Di",L33="L"),Info!Z4,0)</f>
        <v>0</v>
      </c>
      <c r="EW33" s="21">
        <f>IF(AND(M32="Di",M33="L"),Info!AA4,0)</f>
        <v>0</v>
      </c>
      <c r="EX33" s="21">
        <f>IF(AND(N32="Di",N33="L"),Info!AB4,0)</f>
        <v>0</v>
      </c>
      <c r="EY33" s="21">
        <f>IF(AND(O32="Di",O33="L"),Info!AC4,0)</f>
        <v>0</v>
      </c>
      <c r="EZ33" s="21">
        <f>IF(AND(P32="Di",P33="L"),Info!AD4,0)</f>
        <v>0</v>
      </c>
      <c r="FA33" s="21">
        <f>IF(AND(Q32="Di",Q33="L"),Info!AE4,0)</f>
        <v>0</v>
      </c>
      <c r="FB33" s="21">
        <f>IF(AND(R32="Di",R33="L"),Info!AF4,0)</f>
        <v>0</v>
      </c>
      <c r="FC33" s="21">
        <f>IF(AND(S32="Di",S33="L"),Info!AG4,0)</f>
        <v>0</v>
      </c>
      <c r="FD33" s="21">
        <f>IF(AND(T32="Di",T33="L"),Info!AH4,0)</f>
        <v>0</v>
      </c>
      <c r="FE33" s="21">
        <f>IF(AND(U32="Di",U33="L"),Info!AI4,0)</f>
        <v>0</v>
      </c>
      <c r="FF33" s="21">
        <f>IF(AND(V32="Di",V33="L"),Info!AJ4,0)</f>
        <v>0</v>
      </c>
      <c r="FG33" s="21">
        <f>IF(AND(W32="Di",W33="L"),Info!AK4,0)</f>
        <v>0</v>
      </c>
      <c r="FH33" s="21">
        <f>IF(AND(X32="Di",X33="L"),Info!AL4,0)</f>
        <v>0</v>
      </c>
      <c r="FI33" s="21">
        <f>IF(AND(Y32="Di",Y33="L"),Info!AM4,0)</f>
        <v>0</v>
      </c>
      <c r="FJ33" s="21">
        <f>IF(AND(Z32="Di",Z33="L"),Info!AN4,0)</f>
        <v>0</v>
      </c>
      <c r="FK33" s="21">
        <f>IF(AND(AA32="Di",AA33="L"),Info!AO4,0)</f>
        <v>0</v>
      </c>
      <c r="FL33" s="21">
        <f>IF(AND(AB32="Di",AB33="L"),Info!AP4,0)</f>
        <v>0</v>
      </c>
      <c r="FM33" s="21">
        <f>IF(AND(AC32="Di",AC33="L"),Info!AQ4,0)</f>
        <v>0</v>
      </c>
      <c r="FN33" s="21">
        <f>IF(AND(AD32="Di",AD33="L"),Info!AR4,0)</f>
        <v>0</v>
      </c>
      <c r="FO33" s="21">
        <f>IF(AND(AE32="Di",AE33="L"),Info!AS4,0)</f>
        <v>0</v>
      </c>
      <c r="FP33" s="21">
        <f>IF(AND(AF32="Di",AF33="L"),Info!AT4,0)</f>
        <v>0</v>
      </c>
      <c r="FQ33" s="21">
        <f>IF(AND(AG32="Di",AG33="L"),Info!AU4,0)</f>
        <v>0</v>
      </c>
      <c r="FR33" s="21">
        <f t="shared" si="9"/>
        <v>128.92000000000002</v>
      </c>
      <c r="FS33" s="22"/>
      <c r="FT33" s="22"/>
      <c r="FU33" s="22"/>
      <c r="FV33" s="20" t="s">
        <v>41</v>
      </c>
      <c r="FW33" s="21">
        <f>IF(AND(C40="Di",C41="L"),Info!Q4,0)</f>
        <v>0</v>
      </c>
      <c r="FX33" s="21">
        <f>IF(AND(D40="Di",D41="L"),Info!R4,0)</f>
        <v>0</v>
      </c>
      <c r="FY33" s="21">
        <f>IF(AND(E40="Di",E41="L"),Info!S4,0)</f>
        <v>0</v>
      </c>
      <c r="FZ33" s="21">
        <f>IF(AND(F40="Di",F41="L"),Info!T4,0)</f>
        <v>0</v>
      </c>
      <c r="GA33" s="21">
        <f>IF(AND(G40="Di",G41="L"),Info!U4,0)</f>
        <v>0</v>
      </c>
      <c r="GB33" s="21">
        <f>IF(AND(H40="Di",H41="L"),Info!V4,0)</f>
        <v>0</v>
      </c>
      <c r="GC33" s="21">
        <f>IF(AND(I40="Di",I41="L"),Info!W4,0)</f>
        <v>0</v>
      </c>
      <c r="GD33" s="21">
        <f>IF(AND(J40="Di",J41="L"),Info!X4,0)</f>
        <v>0</v>
      </c>
      <c r="GE33" s="21">
        <f>IF(AND(K40="Di",K41="L"),Info!Y4,0)</f>
        <v>0</v>
      </c>
      <c r="GF33" s="21">
        <f>IF(AND(L40="Di",L41="L"),Info!Z4,0)</f>
        <v>0</v>
      </c>
      <c r="GG33" s="21">
        <f>IF(AND(M40="Di",M41="L"),Info!AA4,0)</f>
        <v>0</v>
      </c>
      <c r="GH33" s="21">
        <f>IF(AND(N40="Di",N41="L"),Info!AB4,0)</f>
        <v>0</v>
      </c>
      <c r="GI33" s="21">
        <f>IF(AND(O40="Di",O41="L"),Info!AC4,0)</f>
        <v>128.92000000000002</v>
      </c>
      <c r="GJ33" s="21">
        <f>IF(AND(P40="Di",P41="L"),Info!AD4,0)</f>
        <v>0</v>
      </c>
      <c r="GK33" s="21">
        <f>IF(AND(Q40="Di",Q41="L"),Info!AE4,0)</f>
        <v>0</v>
      </c>
      <c r="GL33" s="21">
        <f>IF(AND(R40="Di",R41="L"),Info!AF4,0)</f>
        <v>0</v>
      </c>
      <c r="GM33" s="21">
        <f>IF(AND(S40="Di",S41="L"),Info!AG4,0)</f>
        <v>0</v>
      </c>
      <c r="GN33" s="21">
        <f>IF(AND(T40="Di",T41="L"),Info!AH4,0)</f>
        <v>0</v>
      </c>
      <c r="GO33" s="21">
        <f>IF(AND(U40="Di",U41="L"),Info!AI4,0)</f>
        <v>0</v>
      </c>
      <c r="GP33" s="21">
        <f>IF(AND(V40="Di",V41="L"),Info!AJ4,0)</f>
        <v>0</v>
      </c>
      <c r="GQ33" s="21">
        <f>IF(AND(W40="Di",W41="L"),Info!AK4,0)</f>
        <v>0</v>
      </c>
      <c r="GR33" s="21">
        <f>IF(AND(X40="Di",X41="L"),Info!AL4,0)</f>
        <v>0</v>
      </c>
      <c r="GS33" s="21">
        <f>IF(AND(Y40="Di",Y41="L"),Info!AM4,0)</f>
        <v>0</v>
      </c>
      <c r="GT33" s="21">
        <f>IF(AND(Z40="Di",Z41="L"),Info!AN4,0)</f>
        <v>0</v>
      </c>
      <c r="GU33" s="21">
        <f>IF(AND(AA40="Di",AA41="L"),Info!AO4,0)</f>
        <v>0</v>
      </c>
      <c r="GV33" s="21">
        <f>IF(AND(AB40="Di",AB41="L"),Info!AP4,0)</f>
        <v>0</v>
      </c>
      <c r="GW33" s="21">
        <f>IF(AND(AC40="Di",AC41="L"),Info!AQ4,0)</f>
        <v>0</v>
      </c>
      <c r="GX33" s="21">
        <f>IF(AND(AD40="Di",AD41="L"),Info!AR4,0)</f>
        <v>0</v>
      </c>
      <c r="GY33" s="21">
        <f>IF(AND(AE40="Di",AE41="L"),Info!AS4,0)</f>
        <v>0</v>
      </c>
      <c r="GZ33" s="21">
        <f>IF(AND(AF40="Di",AF41="L"),Info!AT4,0)</f>
        <v>0</v>
      </c>
      <c r="HA33" s="21">
        <f>IF(AND(AG40="Di",AG41="L"),Info!AU4,0)</f>
        <v>0</v>
      </c>
      <c r="HB33" s="21">
        <f t="shared" si="10"/>
        <v>128.92000000000002</v>
      </c>
      <c r="HC33" s="22"/>
      <c r="HD33" s="22"/>
      <c r="HE33" s="22"/>
      <c r="HF33" s="20" t="s">
        <v>41</v>
      </c>
      <c r="HG33" s="21">
        <f>IF(AND(C48="Di",C48="L"),Info!Q4,0)</f>
        <v>0</v>
      </c>
      <c r="HH33" s="21">
        <f>IF(AND(D48="Di",D48="L"),Info!R4,0)</f>
        <v>0</v>
      </c>
      <c r="HI33" s="21">
        <f>IF(AND(E48="Di",E48="L"),Info!S4,0)</f>
        <v>0</v>
      </c>
      <c r="HJ33" s="21">
        <f>IF(AND(F48="Di",F48="L"),Info!T4,0)</f>
        <v>0</v>
      </c>
      <c r="HK33" s="21">
        <f>IF(AND(G48="Di",G48="L"),Info!U4,0)</f>
        <v>0</v>
      </c>
      <c r="HL33" s="21">
        <f>IF(AND(H48="Di",H48="L"),Info!V4,0)</f>
        <v>0</v>
      </c>
      <c r="HM33" s="21">
        <f>IF(AND(I48="Di",I48="L"),Info!W4,0)</f>
        <v>0</v>
      </c>
      <c r="HN33" s="21">
        <f>IF(AND(J48="Di",J48="L"),Info!X4,0)</f>
        <v>0</v>
      </c>
      <c r="HO33" s="21">
        <f>IF(AND(K48="Di",K48="L"),Info!Y4,0)</f>
        <v>0</v>
      </c>
      <c r="HP33" s="21">
        <f>IF(AND(L48="Di",L48="L"),Info!Z4,0)</f>
        <v>0</v>
      </c>
      <c r="HQ33" s="21">
        <f>IF(AND(M48="Di",M48="L"),Info!AA4,0)</f>
        <v>0</v>
      </c>
      <c r="HR33" s="21">
        <f>IF(AND(N48="Di",N48="L"),Info!AB4,0)</f>
        <v>0</v>
      </c>
      <c r="HS33" s="21">
        <f>IF(AND(O48="Di",O48="L"),Info!AC4,0)</f>
        <v>0</v>
      </c>
      <c r="HT33" s="21">
        <f>IF(AND(P48="Di",P48="L"),Info!AD4,0)</f>
        <v>0</v>
      </c>
      <c r="HU33" s="21">
        <f>IF(AND(Q48="Di",Q48="L"),Info!AE4,0)</f>
        <v>0</v>
      </c>
      <c r="HV33" s="21">
        <f>IF(AND(R48="Di",R48="L"),Info!AF4,0)</f>
        <v>0</v>
      </c>
      <c r="HW33" s="21">
        <f>IF(AND(S48="Di",S48="L"),Info!AG4,0)</f>
        <v>0</v>
      </c>
      <c r="HX33" s="21">
        <f>IF(AND(T48="Di",T48="L"),Info!AH4,0)</f>
        <v>0</v>
      </c>
      <c r="HY33" s="21">
        <f>IF(AND(U48="Di",U48="L"),Info!AI4,0)</f>
        <v>0</v>
      </c>
      <c r="HZ33" s="21">
        <f>IF(AND(V48="Di",V48="L"),Info!AJ4,0)</f>
        <v>0</v>
      </c>
      <c r="IA33" s="21">
        <f>IF(AND(W48="Di",W48="L"),Info!AK4,0)</f>
        <v>0</v>
      </c>
      <c r="IB33" s="21">
        <f>IF(AND(X48="Di",X48="L"),Info!AL4,0)</f>
        <v>0</v>
      </c>
      <c r="IC33" s="21">
        <f>IF(AND(Y48="Di",Y48="L"),Info!AM4,0)</f>
        <v>0</v>
      </c>
      <c r="ID33" s="21">
        <f>IF(AND(Z48="Di",Z48="L"),Info!AN4,0)</f>
        <v>0</v>
      </c>
      <c r="IE33" s="21">
        <f>IF(AND(AA48="Di",AA48="L"),Info!AO4,0)</f>
        <v>0</v>
      </c>
      <c r="IF33" s="21">
        <f>IF(AND(AB48="Di",AB48="L"),Info!AP4,0)</f>
        <v>0</v>
      </c>
      <c r="IG33" s="21">
        <f>IF(AND(AC48="Di",AC48="L"),Info!AQ4,0)</f>
        <v>0</v>
      </c>
      <c r="IH33" s="21">
        <f>IF(AND(AD48="Di",AD48="L"),Info!AR4,0)</f>
        <v>0</v>
      </c>
      <c r="II33" s="21">
        <f>IF(AND(AE48="Di",AE48="L"),Info!AS4,0)</f>
        <v>0</v>
      </c>
      <c r="IJ33" s="21">
        <f>IF(AND(AF48="Di",AF48="L"),Info!AT4,0)</f>
        <v>0</v>
      </c>
      <c r="IK33" s="21">
        <f>IF(AND(AG48="Di",AG48="L"),Info!AU4,0)</f>
        <v>0</v>
      </c>
      <c r="IL33" s="21">
        <f t="shared" si="11"/>
        <v>0</v>
      </c>
      <c r="IM33" s="22"/>
      <c r="IN33" s="22"/>
      <c r="IO33" s="22"/>
      <c r="IP33" s="22"/>
      <c r="IQ33" s="22"/>
      <c r="IR33" s="22"/>
      <c r="IS33" s="22"/>
      <c r="IT33" s="17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</row>
    <row r="34" spans="2:318">
      <c r="AH34" s="24" t="s">
        <v>42</v>
      </c>
      <c r="AI34" s="21">
        <f>IF(AND(C8="Di",C9="N"),Info!Q5,0)</f>
        <v>0</v>
      </c>
      <c r="AJ34" s="21">
        <f>IF(AND(D8="Di",D9="N"),Info!R5,0)</f>
        <v>0</v>
      </c>
      <c r="AK34" s="21">
        <f>IF(AND(E8="Di",E9="N"),Info!S5,0)</f>
        <v>0</v>
      </c>
      <c r="AL34" s="21">
        <f>IF(AND(F8="Di",F9="N"),Info!T5,0)</f>
        <v>0</v>
      </c>
      <c r="AM34" s="21">
        <f>IF(AND(G8="Di",G9="N"),Info!U5,0)</f>
        <v>0</v>
      </c>
      <c r="AN34" s="21">
        <f>IF(AND(H8="Di",H9="N"),Info!V5,0)</f>
        <v>0</v>
      </c>
      <c r="AO34" s="21">
        <f>IF(AND(I8="Di",I9="N"),Info!W5,0)</f>
        <v>0</v>
      </c>
      <c r="AP34" s="21">
        <f>IF(AND(J8="Di",J9="N"),Info!X5,0)</f>
        <v>0</v>
      </c>
      <c r="AQ34" s="21">
        <f>IF(AND(K8="Di",K9="N"),Info!Y5,0)</f>
        <v>0</v>
      </c>
      <c r="AR34" s="21">
        <f>IF(AND(L8="Di",L9="N"),Info!Z5,0)</f>
        <v>0</v>
      </c>
      <c r="AS34" s="21">
        <f>IF(AND(M8="Di",M9="N"),Info!AA5,0)</f>
        <v>0</v>
      </c>
      <c r="AT34" s="21">
        <f>IF(AND(N8="Di",N9="N"),Info!AB5,0)</f>
        <v>0</v>
      </c>
      <c r="AU34" s="21">
        <f>IF(AND(O8="Di",O9="N"),Info!AC5,0)</f>
        <v>0</v>
      </c>
      <c r="AV34" s="21">
        <f>IF(AND(P8="Di",P9="N"),Info!AD5,0)</f>
        <v>0</v>
      </c>
      <c r="AW34" s="21">
        <f>IF(AND(Q8="Di",Q9="N"),Info!AE5,0)</f>
        <v>0</v>
      </c>
      <c r="AX34" s="21">
        <f>IF(AND(R8="Di",R9="N"),Info!AF5,0)</f>
        <v>0</v>
      </c>
      <c r="AY34" s="21">
        <f>IF(AND(S8="Di",S9="N"),Info!AG5,0)</f>
        <v>0</v>
      </c>
      <c r="AZ34" s="21">
        <f>IF(AND(T8="Di",T9="N"),Info!AH5,0)</f>
        <v>159.392</v>
      </c>
      <c r="BA34" s="21">
        <f>IF(AND(U8="Di",U9="N"),Info!AI5,0)</f>
        <v>0</v>
      </c>
      <c r="BB34" s="21">
        <f>IF(AND(V8="Di",V9="N"),Info!AJ5,0)</f>
        <v>0</v>
      </c>
      <c r="BC34" s="21">
        <f>IF(AND(W8="Di",W9="N"),Info!AK5,0)</f>
        <v>0</v>
      </c>
      <c r="BD34" s="21">
        <f>IF(AND(X8="Di",X9="N"),Info!AL5,0)</f>
        <v>0</v>
      </c>
      <c r="BE34" s="21">
        <f>IF(AND(Y8="Di",Y9="N"),Info!AM5,0)</f>
        <v>0</v>
      </c>
      <c r="BF34" s="21">
        <f>IF(AND(Z8="Di",Z9="N"),Info!AN5,0)</f>
        <v>0</v>
      </c>
      <c r="BG34" s="21">
        <f>IF(AND(AA8="Di",AA9="N"),Info!AO5,0)</f>
        <v>0</v>
      </c>
      <c r="BH34" s="21">
        <f>IF(AND(AB8="Di",AB9="N"),Info!AP5,0)</f>
        <v>0</v>
      </c>
      <c r="BI34" s="21">
        <f>IF(AND(AC8="Di",AC9="N"),Info!AQ5,0)</f>
        <v>0</v>
      </c>
      <c r="BJ34" s="21">
        <f>IF(AND(AD8="Di",AD9="N"),Info!AR5,0)</f>
        <v>0</v>
      </c>
      <c r="BK34" s="21">
        <f>IF(AND(AE8="Di",AE9="N"),Info!AS5,0)</f>
        <v>0</v>
      </c>
      <c r="BL34" s="21">
        <f>IF(AND(AF8="Di",AF9="N"),Info!AT5,0)</f>
        <v>0</v>
      </c>
      <c r="BM34" s="21">
        <f>IF(AND(AG8="Di",AG9="N"),Info!AU5,0)</f>
        <v>0</v>
      </c>
      <c r="BN34" s="21">
        <f t="shared" si="6"/>
        <v>159.392</v>
      </c>
      <c r="BO34" s="22"/>
      <c r="BP34" s="22"/>
      <c r="BQ34" s="22"/>
      <c r="BR34" s="24" t="s">
        <v>42</v>
      </c>
      <c r="BS34" s="21">
        <f>IF(AND(C16="Di",C17="N"),Info!Q5,0)</f>
        <v>0</v>
      </c>
      <c r="BT34" s="21">
        <f>IF(AND(D16="Di",D17="N"),Info!R5,0)</f>
        <v>0</v>
      </c>
      <c r="BU34" s="21">
        <f>IF(AND(E16="Di",E17="N"),Info!S5,0)</f>
        <v>0</v>
      </c>
      <c r="BV34" s="21">
        <f>IF(AND(F16="Di",F17="N"),Info!T5,0)</f>
        <v>0</v>
      </c>
      <c r="BW34" s="21">
        <f>IF(AND(G16="Di",G17="N"),Info!U5,0)</f>
        <v>0</v>
      </c>
      <c r="BX34" s="21">
        <f>IF(AND(H16="Di",H17="N"),Info!V5,0)</f>
        <v>0</v>
      </c>
      <c r="BY34" s="21">
        <f>IF(AND(I16="Di",I17="N"),Info!W5,0)</f>
        <v>159.392</v>
      </c>
      <c r="BZ34" s="21">
        <f>IF(AND(J16="Di",J17="N"),Info!X5,0)</f>
        <v>0</v>
      </c>
      <c r="CA34" s="21">
        <f>IF(AND(K16="Di",K17="N"),Info!Y5,0)</f>
        <v>0</v>
      </c>
      <c r="CB34" s="21">
        <f>IF(AND(L16="Di",L17="N"),Info!Z5,0)</f>
        <v>0</v>
      </c>
      <c r="CC34" s="21">
        <f>IF(AND(M16="Di",M17="N"),Info!AA5,0)</f>
        <v>0</v>
      </c>
      <c r="CD34" s="21">
        <f>IF(AND(N16="Di",N17="N"),Info!AB5,0)</f>
        <v>0</v>
      </c>
      <c r="CE34" s="21">
        <f>IF(AND(O16="Di",O17="N"),Info!AC5,0)</f>
        <v>0</v>
      </c>
      <c r="CF34" s="21">
        <f>IF(AND(P16="Di",P17="N"),Info!AD5,0)</f>
        <v>0</v>
      </c>
      <c r="CG34" s="21">
        <f>IF(AND(Q16="Di",Q17="N"),Info!AE5,0)</f>
        <v>0</v>
      </c>
      <c r="CH34" s="21">
        <f>IF(AND(R16="Di",R17="N"),Info!AF5,0)</f>
        <v>0</v>
      </c>
      <c r="CI34" s="21">
        <f>IF(AND(S16="Di",S17="N"),Info!AG5,0)</f>
        <v>0</v>
      </c>
      <c r="CJ34" s="21">
        <f>IF(AND(T16="Di",T17="N"),Info!AH5,0)</f>
        <v>0</v>
      </c>
      <c r="CK34" s="21">
        <f>IF(AND(U16="Di",U17="N"),Info!AI5,0)</f>
        <v>0</v>
      </c>
      <c r="CL34" s="21">
        <f>IF(AND(V16="Di",V17="N"),Info!AJ5,0)</f>
        <v>0</v>
      </c>
      <c r="CM34" s="21">
        <f>IF(AND(W16="Di",W17="N"),Info!AK5,0)</f>
        <v>0</v>
      </c>
      <c r="CN34" s="21">
        <f>IF(AND(X16="Di",X17="N"),Info!AL5,0)</f>
        <v>0</v>
      </c>
      <c r="CO34" s="21">
        <f>IF(AND(Y16="Di",Y17="N"),Info!AM5,0)</f>
        <v>0</v>
      </c>
      <c r="CP34" s="21">
        <f>IF(AND(Z16="Di",Z17="N"),Info!AN5,0)</f>
        <v>0</v>
      </c>
      <c r="CQ34" s="21">
        <f>IF(AND(AA16="Di",AA17="N"),Info!AO5,0)</f>
        <v>0</v>
      </c>
      <c r="CR34" s="21">
        <f>IF(AND(AB16="Di",AB17="N"),Info!AP5,0)</f>
        <v>0</v>
      </c>
      <c r="CS34" s="21">
        <f>IF(AND(AC16="Di",AC17="N"),Info!AQ5,0)</f>
        <v>0</v>
      </c>
      <c r="CT34" s="21">
        <f>IF(AND(AD16="Di",AD17="N"),Info!AR5,0)</f>
        <v>159.392</v>
      </c>
      <c r="CU34" s="21">
        <f>IF(AND(AE16="Di",AE17="N"),Info!AS5,0)</f>
        <v>0</v>
      </c>
      <c r="CV34" s="21">
        <f>IF(AND(AF16="Di",AF17="N"),Info!AT5,0)</f>
        <v>0</v>
      </c>
      <c r="CW34" s="21">
        <f>IF(AND(AG16="Di",AG17="N"),Info!AU5,0)</f>
        <v>0</v>
      </c>
      <c r="CX34" s="21">
        <f t="shared" si="7"/>
        <v>318.78399999999999</v>
      </c>
      <c r="CY34" s="22"/>
      <c r="CZ34" s="22"/>
      <c r="DA34" s="22"/>
      <c r="DB34" s="24" t="s">
        <v>42</v>
      </c>
      <c r="DC34" s="21">
        <f>IF(AND(C24="Di",C25="N"),Info!Q5,0)</f>
        <v>0</v>
      </c>
      <c r="DD34" s="21">
        <f>IF(AND(D24="Di",D25="N"),Info!R5,0)</f>
        <v>0</v>
      </c>
      <c r="DE34" s="21">
        <f>IF(AND(E24="Di",E25="N"),Info!S5,0)</f>
        <v>0</v>
      </c>
      <c r="DF34" s="21">
        <f>IF(AND(F24="Di",F25="N"),Info!T5,0)</f>
        <v>0</v>
      </c>
      <c r="DG34" s="21">
        <f>IF(AND(G24="Di",G25="N"),Info!U5,0)</f>
        <v>0</v>
      </c>
      <c r="DH34" s="21">
        <f>IF(AND(H24="Di",H25="N"),Info!V5,0)</f>
        <v>0</v>
      </c>
      <c r="DI34" s="21">
        <f>IF(AND(I24="Di",I25="N"),Info!W5,0)</f>
        <v>0</v>
      </c>
      <c r="DJ34" s="21">
        <f>IF(AND(J24="Di",J25="N"),Info!X5,0)</f>
        <v>0</v>
      </c>
      <c r="DK34" s="21">
        <f>IF(AND(K24="Di",K25="N"),Info!Y5,0)</f>
        <v>0</v>
      </c>
      <c r="DL34" s="21">
        <f>IF(AND(L24="Di",L25="N"),Info!Z5,0)</f>
        <v>0</v>
      </c>
      <c r="DM34" s="21">
        <f>IF(AND(M24="Di",M25="N"),Info!AA5,0)</f>
        <v>0</v>
      </c>
      <c r="DN34" s="21">
        <f>IF(AND(N24="Di",N25="N"),Info!AB5,0)</f>
        <v>0</v>
      </c>
      <c r="DO34" s="21">
        <f>IF(AND(O24="Di",O25="N"),Info!AC5,0)</f>
        <v>0</v>
      </c>
      <c r="DP34" s="21">
        <f>IF(AND(P24="Di",P25="N"),Info!AD5,0)</f>
        <v>0</v>
      </c>
      <c r="DQ34" s="21">
        <f>IF(AND(Q24="Di",Q25="N"),Info!AE5,0)</f>
        <v>0</v>
      </c>
      <c r="DR34" s="21">
        <f>IF(AND(R24="Di",R25="N"),Info!AF5,0)</f>
        <v>159.392</v>
      </c>
      <c r="DS34" s="21">
        <f>IF(AND(S24="Di",S25="N"),Info!AG5,0)</f>
        <v>0</v>
      </c>
      <c r="DT34" s="21">
        <f>IF(AND(T24="Di",T25="N"),Info!AH5,0)</f>
        <v>0</v>
      </c>
      <c r="DU34" s="21">
        <f>IF(AND(U24="Di",U25="N"),Info!AI5,0)</f>
        <v>0</v>
      </c>
      <c r="DV34" s="21">
        <f>IF(AND(V24="Di",V25="N"),Info!AJ5,0)</f>
        <v>0</v>
      </c>
      <c r="DW34" s="21">
        <f>IF(AND(W24="Di",W25="N"),Info!AK5,0)</f>
        <v>0</v>
      </c>
      <c r="DX34" s="21">
        <f>IF(AND(X24="Di",X25="N"),Info!AL5,0)</f>
        <v>0</v>
      </c>
      <c r="DY34" s="21">
        <f>IF(AND(Y24="Di",Y25="N"),Info!AM5,0)</f>
        <v>0</v>
      </c>
      <c r="DZ34" s="21">
        <f>IF(AND(Z24="Di",Z25="N"),Info!AN5,0)</f>
        <v>0</v>
      </c>
      <c r="EA34" s="21">
        <f>IF(AND(AA24="Di",AA25="N"),Info!AO5,0)</f>
        <v>0</v>
      </c>
      <c r="EB34" s="21">
        <f>IF(AND(AB24="Di",AB25="N"),Info!AP5,0)</f>
        <v>0</v>
      </c>
      <c r="EC34" s="21">
        <f>IF(AND(AC24="Di",AC25="N"),Info!AQ5,0)</f>
        <v>0</v>
      </c>
      <c r="ED34" s="21">
        <f>IF(AND(AD24="Di",AD25="N"),Info!AR5,0)</f>
        <v>0</v>
      </c>
      <c r="EE34" s="21">
        <f>IF(AND(AE24="Di",AE25="N"),Info!AS5,0)</f>
        <v>0</v>
      </c>
      <c r="EF34" s="21">
        <f>IF(AND(AF24="Di",AF25="N"),Info!AT5,0)</f>
        <v>0</v>
      </c>
      <c r="EG34" s="21">
        <f>IF(AND(AG24="Di",AG25="N"),Info!AU5,0)</f>
        <v>0</v>
      </c>
      <c r="EH34" s="21">
        <f t="shared" si="8"/>
        <v>159.392</v>
      </c>
      <c r="EI34" s="22"/>
      <c r="EJ34" s="22"/>
      <c r="EK34" s="22"/>
      <c r="EL34" s="24" t="s">
        <v>42</v>
      </c>
      <c r="EM34" s="21">
        <f>IF(AND(C32="Di",C33="N"),Info!Q5,0)</f>
        <v>0</v>
      </c>
      <c r="EN34" s="21">
        <f>IF(AND(D32="Di",D33="N"),Info!R5,0)</f>
        <v>0</v>
      </c>
      <c r="EO34" s="21">
        <f>IF(AND(E32="Di",E33="N"),Info!S5,0)</f>
        <v>0</v>
      </c>
      <c r="EP34" s="21">
        <f>IF(AND(F32="Di",F33="N"),Info!T5,0)</f>
        <v>0</v>
      </c>
      <c r="EQ34" s="21">
        <f>IF(AND(G32="Di",G33="N"),Info!U5,0)</f>
        <v>0</v>
      </c>
      <c r="ER34" s="21">
        <f>IF(AND(H32="Di",H33="N"),Info!V5,0)</f>
        <v>0</v>
      </c>
      <c r="ES34" s="21">
        <f>IF(AND(I32="Di",I33="N"),Info!W5,0)</f>
        <v>0</v>
      </c>
      <c r="ET34" s="21">
        <f>IF(AND(J32="Di",J33="N"),Info!X5,0)</f>
        <v>0</v>
      </c>
      <c r="EU34" s="21">
        <f>IF(AND(K32="Di",K33="N"),Info!Y5,0)</f>
        <v>0</v>
      </c>
      <c r="EV34" s="21">
        <f>IF(AND(L32="Di",L33="N"),Info!Z5,0)</f>
        <v>0</v>
      </c>
      <c r="EW34" s="21">
        <f>IF(AND(M32="Di",M33="N"),Info!AA5,0)</f>
        <v>0</v>
      </c>
      <c r="EX34" s="21">
        <f>IF(AND(N32="Di",N33="N"),Info!AB5,0)</f>
        <v>0</v>
      </c>
      <c r="EY34" s="21">
        <f>IF(AND(O32="Di",O33="N"),Info!AC5,0)</f>
        <v>0</v>
      </c>
      <c r="EZ34" s="21">
        <f>IF(AND(P32="Di",P33="N"),Info!AD5,0)</f>
        <v>0</v>
      </c>
      <c r="FA34" s="21">
        <f>IF(AND(Q32="Di",Q33="N"),Info!AE5,0)</f>
        <v>0</v>
      </c>
      <c r="FB34" s="21">
        <f>IF(AND(R32="Di",R33="N"),Info!AF5,0)</f>
        <v>0</v>
      </c>
      <c r="FC34" s="21">
        <f>IF(AND(S32="Di",S33="N"),Info!AG5,0)</f>
        <v>0</v>
      </c>
      <c r="FD34" s="21">
        <f>IF(AND(T32="Di",T33="N"),Info!AH5,0)</f>
        <v>0</v>
      </c>
      <c r="FE34" s="21">
        <f>IF(AND(U32="Di",U33="N"),Info!AI5,0)</f>
        <v>0</v>
      </c>
      <c r="FF34" s="21">
        <f>IF(AND(V32="Di",V33="N"),Info!AJ5,0)</f>
        <v>0</v>
      </c>
      <c r="FG34" s="21">
        <f>IF(AND(W32="Di",W33="N"),Info!AK5,0)</f>
        <v>0</v>
      </c>
      <c r="FH34" s="21">
        <f>IF(AND(X32="Di",X33="N"),Info!AL5,0)</f>
        <v>0</v>
      </c>
      <c r="FI34" s="21">
        <f>IF(AND(Y32="Di",Y33="N"),Info!AM5,0)</f>
        <v>0</v>
      </c>
      <c r="FJ34" s="21">
        <f>IF(AND(Z32="Di",Z33="N"),Info!AN5,0)</f>
        <v>0</v>
      </c>
      <c r="FK34" s="21">
        <f>IF(AND(AA32="Di",AA33="N"),Info!AO5,0)</f>
        <v>159.392</v>
      </c>
      <c r="FL34" s="21">
        <f>IF(AND(AB32="Di",AB33="N"),Info!AP5,0)</f>
        <v>0</v>
      </c>
      <c r="FM34" s="21">
        <f>IF(AND(AC32="Di",AC33="N"),Info!AQ5,0)</f>
        <v>0</v>
      </c>
      <c r="FN34" s="21">
        <f>IF(AND(AD32="Di",AD33="N"),Info!AR5,0)</f>
        <v>0</v>
      </c>
      <c r="FO34" s="21">
        <f>IF(AND(AE32="Di",AE33="N"),Info!AS5,0)</f>
        <v>0</v>
      </c>
      <c r="FP34" s="21">
        <f>IF(AND(AF32="Di",AF33="N"),Info!AT5,0)</f>
        <v>0</v>
      </c>
      <c r="FQ34" s="21">
        <f>IF(AND(AG32="Di",AG33="N"),Info!AU5,0)</f>
        <v>0</v>
      </c>
      <c r="FR34" s="21">
        <f t="shared" si="9"/>
        <v>159.392</v>
      </c>
      <c r="FS34" s="22"/>
      <c r="FT34" s="22"/>
      <c r="FU34" s="22"/>
      <c r="FV34" s="24" t="s">
        <v>42</v>
      </c>
      <c r="FW34" s="21">
        <f>IF(AND(C40="Di",C41="N"),Info!Q5,0)</f>
        <v>0</v>
      </c>
      <c r="FX34" s="21">
        <f>IF(AND(D40="Di",D41="N"),Info!R5,0)</f>
        <v>0</v>
      </c>
      <c r="FY34" s="21">
        <f>IF(AND(E40="Di",E41="N"),Info!S5,0)</f>
        <v>0</v>
      </c>
      <c r="FZ34" s="21">
        <f>IF(AND(F40="Di",F41="N"),Info!T5,0)</f>
        <v>0</v>
      </c>
      <c r="GA34" s="21">
        <f>IF(AND(G40="Di",G41="N"),Info!U5,0)</f>
        <v>0</v>
      </c>
      <c r="GB34" s="21">
        <f>IF(AND(H40="Di",H41="N"),Info!V5,0)</f>
        <v>0</v>
      </c>
      <c r="GC34" s="21">
        <f>IF(AND(I40="Di",I41="N"),Info!W5,0)</f>
        <v>0</v>
      </c>
      <c r="GD34" s="21">
        <f>IF(AND(J40="Di",J41="N"),Info!X5,0)</f>
        <v>0</v>
      </c>
      <c r="GE34" s="21">
        <f>IF(AND(K40="Di",K41="N"),Info!Y5,0)</f>
        <v>0</v>
      </c>
      <c r="GF34" s="21">
        <f>IF(AND(L40="Di",L41="N"),Info!Z5,0)</f>
        <v>0</v>
      </c>
      <c r="GG34" s="21">
        <f>IF(AND(M40="Di",M41="N"),Info!AA5,0)</f>
        <v>0</v>
      </c>
      <c r="GH34" s="21">
        <f>IF(AND(N40="Di",N41="N"),Info!AB5,0)</f>
        <v>0</v>
      </c>
      <c r="GI34" s="21">
        <f>IF(AND(O40="Di",O41="N"),Info!AC5,0)</f>
        <v>0</v>
      </c>
      <c r="GJ34" s="21">
        <f>IF(AND(P40="Di",P41="N"),Info!AD5,0)</f>
        <v>0</v>
      </c>
      <c r="GK34" s="21">
        <f>IF(AND(Q40="Di",Q41="N"),Info!AE5,0)</f>
        <v>0</v>
      </c>
      <c r="GL34" s="21">
        <f>IF(AND(R40="Di",R41="N"),Info!AF5,0)</f>
        <v>0</v>
      </c>
      <c r="GM34" s="21">
        <f>IF(AND(S40="Di",S41="N"),Info!AG5,0)</f>
        <v>0</v>
      </c>
      <c r="GN34" s="21">
        <f>IF(AND(T40="Di",T41="N"),Info!AH5,0)</f>
        <v>0</v>
      </c>
      <c r="GO34" s="21">
        <f>IF(AND(U40="Di",U41="N"),Info!AI5,0)</f>
        <v>0</v>
      </c>
      <c r="GP34" s="21">
        <f>IF(AND(V40="Di",V41="N"),Info!AJ5,0)</f>
        <v>0</v>
      </c>
      <c r="GQ34" s="21">
        <f>IF(AND(W40="Di",W41="N"),Info!AK5,0)</f>
        <v>0</v>
      </c>
      <c r="GR34" s="21">
        <f>IF(AND(X40="Di",X41="N"),Info!AL5,0)</f>
        <v>0</v>
      </c>
      <c r="GS34" s="21">
        <f>IF(AND(Y40="Di",Y41="N"),Info!AM5,0)</f>
        <v>0</v>
      </c>
      <c r="GT34" s="21">
        <f>IF(AND(Z40="Di",Z41="N"),Info!AN5,0)</f>
        <v>0</v>
      </c>
      <c r="GU34" s="21">
        <f>IF(AND(AA40="Di",AA41="N"),Info!AO5,0)</f>
        <v>0</v>
      </c>
      <c r="GV34" s="21">
        <f>IF(AND(AB40="Di",AB41="N"),Info!AP5,0)</f>
        <v>0</v>
      </c>
      <c r="GW34" s="21">
        <f>IF(AND(AC40="Di",AC41="N"),Info!AQ5,0)</f>
        <v>0</v>
      </c>
      <c r="GX34" s="21">
        <f>IF(AND(AD40="Di",AD41="N"),Info!AR5,0)</f>
        <v>0</v>
      </c>
      <c r="GY34" s="21">
        <f>IF(AND(AE40="Di",AE41="N"),Info!AS5,0)</f>
        <v>0</v>
      </c>
      <c r="GZ34" s="21">
        <f>IF(AND(AF40="Di",AF41="N"),Info!AT5,0)</f>
        <v>0</v>
      </c>
      <c r="HA34" s="21">
        <f>IF(AND(AG40="Di",AG41="N"),Info!AU5,0)</f>
        <v>0</v>
      </c>
      <c r="HB34" s="21">
        <f t="shared" si="10"/>
        <v>0</v>
      </c>
      <c r="HC34" s="22"/>
      <c r="HD34" s="22"/>
      <c r="HE34" s="22"/>
      <c r="HF34" s="24" t="s">
        <v>42</v>
      </c>
      <c r="HG34" s="21">
        <f>IF(AND(C48="Di",C49="N"),Info!Q5,0)</f>
        <v>0</v>
      </c>
      <c r="HH34" s="21">
        <f>IF(AND(D48="Di",D49="N"),Info!R5,0)</f>
        <v>0</v>
      </c>
      <c r="HI34" s="21">
        <f>IF(AND(E48="Di",E49="N"),Info!S5,0)</f>
        <v>0</v>
      </c>
      <c r="HJ34" s="21">
        <f>IF(AND(F48="Di",F49="N"),Info!T5,0)</f>
        <v>0</v>
      </c>
      <c r="HK34" s="21">
        <f>IF(AND(G48="Di",G49="N"),Info!U5,0)</f>
        <v>0</v>
      </c>
      <c r="HL34" s="21">
        <f>IF(AND(H48="Di",H49="N"),Info!V5,0)</f>
        <v>0</v>
      </c>
      <c r="HM34" s="21">
        <f>IF(AND(I48="Di",I49="N"),Info!W5,0)</f>
        <v>0</v>
      </c>
      <c r="HN34" s="21">
        <f>IF(AND(J48="Di",J49="N"),Info!X5,0)</f>
        <v>0</v>
      </c>
      <c r="HO34" s="21">
        <f>IF(AND(K48="Di",K49="N"),Info!Y5,0)</f>
        <v>0</v>
      </c>
      <c r="HP34" s="21">
        <f>IF(AND(L48="Di",L49="N"),Info!Z5,0)</f>
        <v>0</v>
      </c>
      <c r="HQ34" s="21">
        <f>IF(AND(M48="Di",M49="N"),Info!AA5,0)</f>
        <v>0</v>
      </c>
      <c r="HR34" s="21">
        <f>IF(AND(N48="Di",N49="N"),Info!AB5,0)</f>
        <v>0</v>
      </c>
      <c r="HS34" s="21">
        <f>IF(AND(O48="Di",O49="N"),Info!AC5,0)</f>
        <v>0</v>
      </c>
      <c r="HT34" s="21">
        <f>IF(AND(P48="Di",P49="N"),Info!AD5,0)</f>
        <v>0</v>
      </c>
      <c r="HU34" s="21">
        <f>IF(AND(Q48="Di",Q49="N"),Info!AE5,0)</f>
        <v>0</v>
      </c>
      <c r="HV34" s="21">
        <f>IF(AND(R48="Di",R49="N"),Info!AF5,0)</f>
        <v>0</v>
      </c>
      <c r="HW34" s="21">
        <f>IF(AND(S48="Di",S49="N"),Info!AG5,0)</f>
        <v>0</v>
      </c>
      <c r="HX34" s="21">
        <f>IF(AND(T48="Di",T49="N"),Info!AH5,0)</f>
        <v>0</v>
      </c>
      <c r="HY34" s="21">
        <f>IF(AND(U48="Di",U49="N"),Info!AI5,0)</f>
        <v>0</v>
      </c>
      <c r="HZ34" s="21">
        <f>IF(AND(V48="Di",V49="N"),Info!AJ5,0)</f>
        <v>0</v>
      </c>
      <c r="IA34" s="21">
        <f>IF(AND(W48="Di",W49="N"),Info!AK5,0)</f>
        <v>0</v>
      </c>
      <c r="IB34" s="21">
        <f>IF(AND(X48="Di",X49="N"),Info!AL5,0)</f>
        <v>0</v>
      </c>
      <c r="IC34" s="21">
        <f>IF(AND(Y48="Di",Y49="N"),Info!AM5,0)</f>
        <v>0</v>
      </c>
      <c r="ID34" s="21">
        <f>IF(AND(Z48="Di",Z49="N"),Info!AN5,0)</f>
        <v>0</v>
      </c>
      <c r="IE34" s="21">
        <f>IF(AND(AA48="Di",AA49="N"),Info!AO5,0)</f>
        <v>0</v>
      </c>
      <c r="IF34" s="21">
        <f>IF(AND(AB48="Di",AB49="N"),Info!AP5,0)</f>
        <v>0</v>
      </c>
      <c r="IG34" s="21">
        <f>IF(AND(AC48="Di",AC49="N"),Info!AQ5,0)</f>
        <v>0</v>
      </c>
      <c r="IH34" s="21">
        <f>IF(AND(AD48="Di",AD49="N"),Info!AR5,0)</f>
        <v>0</v>
      </c>
      <c r="II34" s="21">
        <f>IF(AND(AE48="Di",AE49="N"),Info!AS5,0)</f>
        <v>0</v>
      </c>
      <c r="IJ34" s="21">
        <f>IF(AND(AF48="Di",AF49="N"),Info!AT5,0)</f>
        <v>0</v>
      </c>
      <c r="IK34" s="21">
        <f>IF(AND(AG48="Di",AG49="N"),Info!AU5,0)</f>
        <v>0</v>
      </c>
      <c r="IL34" s="21">
        <f t="shared" si="11"/>
        <v>0</v>
      </c>
      <c r="IM34" s="22"/>
      <c r="IN34" s="22"/>
      <c r="IO34" s="22"/>
      <c r="IP34" s="22"/>
      <c r="IQ34" s="22"/>
      <c r="IR34" s="22"/>
      <c r="IS34" s="22"/>
      <c r="IT34" s="17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</row>
    <row r="35" spans="2:318">
      <c r="B35" s="15" t="s">
        <v>18</v>
      </c>
      <c r="C35" s="15">
        <v>1</v>
      </c>
      <c r="D35" s="15">
        <v>2</v>
      </c>
      <c r="E35" s="15">
        <v>3</v>
      </c>
      <c r="F35" s="15">
        <v>4</v>
      </c>
      <c r="G35" s="15">
        <v>5</v>
      </c>
      <c r="H35" s="15">
        <v>6</v>
      </c>
      <c r="I35" s="15">
        <v>7</v>
      </c>
      <c r="J35" s="15">
        <v>8</v>
      </c>
      <c r="K35" s="15">
        <v>9</v>
      </c>
      <c r="L35" s="15">
        <v>10</v>
      </c>
      <c r="M35" s="15">
        <v>11</v>
      </c>
      <c r="N35" s="15">
        <v>12</v>
      </c>
      <c r="O35" s="15">
        <v>13</v>
      </c>
      <c r="P35" s="15">
        <v>14</v>
      </c>
      <c r="Q35" s="15">
        <v>15</v>
      </c>
      <c r="R35" s="15">
        <v>16</v>
      </c>
      <c r="S35" s="15">
        <v>17</v>
      </c>
      <c r="T35" s="15">
        <v>18</v>
      </c>
      <c r="U35" s="15">
        <v>19</v>
      </c>
      <c r="V35" s="15">
        <v>20</v>
      </c>
      <c r="W35" s="15">
        <v>21</v>
      </c>
      <c r="X35" s="15">
        <v>22</v>
      </c>
      <c r="Y35" s="15">
        <v>23</v>
      </c>
      <c r="Z35" s="15">
        <v>24</v>
      </c>
      <c r="AA35" s="15">
        <v>25</v>
      </c>
      <c r="AB35" s="15">
        <v>26</v>
      </c>
      <c r="AC35" s="15">
        <v>27</v>
      </c>
      <c r="AD35" s="15">
        <v>28</v>
      </c>
      <c r="AE35" s="15">
        <v>29</v>
      </c>
      <c r="AF35" s="15">
        <v>30</v>
      </c>
      <c r="AH35" s="24" t="s">
        <v>43</v>
      </c>
      <c r="AI35" s="21">
        <f>IF(AND(C8="Wo",C9="V"),Info!Q3,0)</f>
        <v>0</v>
      </c>
      <c r="AJ35" s="21">
        <f>IF(AND(D8="Wo",D9="V"),Info!R3,0)</f>
        <v>0</v>
      </c>
      <c r="AK35" s="21">
        <f>IF(AND(E8="Wo",E9="V"),Info!S3,0)</f>
        <v>0</v>
      </c>
      <c r="AL35" s="21">
        <f>IF(AND(F8="Wo",F9="V"),Info!T3,0)</f>
        <v>0</v>
      </c>
      <c r="AM35" s="21">
        <f>IF(AND(G8="Wo",G9="V"),Info!U3,0)</f>
        <v>0</v>
      </c>
      <c r="AN35" s="21">
        <f>IF(AND(H8="Wo",H9="V"),Info!V3,0)</f>
        <v>0</v>
      </c>
      <c r="AO35" s="21">
        <f>IF(AND(I8="Wo",I9="V"),Info!W3,0)</f>
        <v>0</v>
      </c>
      <c r="AP35" s="21">
        <f>IF(AND(J8="Wo",J9="V"),Info!X3,0)</f>
        <v>0</v>
      </c>
      <c r="AQ35" s="21">
        <f>IF(AND(K8="Wo",K9="V"),Info!Y3,0)</f>
        <v>0</v>
      </c>
      <c r="AR35" s="21">
        <f>IF(AND(L8="Wo",L9="V"),Info!Z3,0)</f>
        <v>0</v>
      </c>
      <c r="AS35" s="21">
        <f>IF(AND(M8="Wo",M9="V"),Info!AA3,0)</f>
        <v>0</v>
      </c>
      <c r="AT35" s="21">
        <f>IF(AND(N8="Wo",N9="V"),Info!AB3,0)</f>
        <v>0</v>
      </c>
      <c r="AU35" s="21">
        <f>IF(AND(O8="Wo",O9="V"),Info!AC3,0)</f>
        <v>0</v>
      </c>
      <c r="AV35" s="21">
        <f>IF(AND(P8="Wo",P9="V"),Info!AD3,0)</f>
        <v>0</v>
      </c>
      <c r="AW35" s="21">
        <f>IF(AND(Q8="Wo",Q9="V"),Info!AE3,0)</f>
        <v>0</v>
      </c>
      <c r="AX35" s="21">
        <f>IF(AND(R8="Wo",R9="V"),Info!AF3,0)</f>
        <v>0</v>
      </c>
      <c r="AY35" s="21">
        <f>IF(AND(S8="Wo",S9="V"),Info!AG3,0)</f>
        <v>0</v>
      </c>
      <c r="AZ35" s="21">
        <f>IF(AND(T8="Wo",T9="V"),Info!AH3,0)</f>
        <v>0</v>
      </c>
      <c r="BA35" s="21">
        <f>IF(AND(U8="Wo",U9="V"),Info!AI3,0)</f>
        <v>0</v>
      </c>
      <c r="BB35" s="21">
        <f>IF(AND(V8="Wo",V9="V"),Info!AJ3,0)</f>
        <v>0</v>
      </c>
      <c r="BC35" s="21">
        <f>IF(AND(W8="Wo",W9="V"),Info!AK3,0)</f>
        <v>0</v>
      </c>
      <c r="BD35" s="21">
        <f>IF(AND(X8="Wo",X9="V"),Info!AL3,0)</f>
        <v>0</v>
      </c>
      <c r="BE35" s="21">
        <f>IF(AND(Y8="Wo",Y9="V"),Info!AM3,0)</f>
        <v>0</v>
      </c>
      <c r="BF35" s="21">
        <f>IF(AND(Z8="Wo",Z9="V"),Info!AN3,0)</f>
        <v>0</v>
      </c>
      <c r="BG35" s="21">
        <f>IF(AND(AA8="Wo",AA9="V"),Info!AO3,0)</f>
        <v>0</v>
      </c>
      <c r="BH35" s="21">
        <f>IF(AND(AB8="Wo",AB9="V"),Info!AP3,0)</f>
        <v>0</v>
      </c>
      <c r="BI35" s="21">
        <f>IF(AND(AC8="Wo",AC9="V"),Info!AQ3,0)</f>
        <v>0</v>
      </c>
      <c r="BJ35" s="21">
        <f>IF(AND(AD8="Wo",AD9="V"),Info!AR3,0)</f>
        <v>0</v>
      </c>
      <c r="BK35" s="21">
        <f>IF(AND(AE8="Wo",AE9="V"),Info!AS3,0)</f>
        <v>0</v>
      </c>
      <c r="BL35" s="21">
        <f>IF(AND(AF8="Wo",AF9="V"),Info!AT3,0)</f>
        <v>0</v>
      </c>
      <c r="BM35" s="21">
        <f>IF(AND(AG8="Wo",AG9="V"),Info!AU3,0)</f>
        <v>0</v>
      </c>
      <c r="BN35" s="21">
        <f t="shared" si="6"/>
        <v>0</v>
      </c>
      <c r="BO35" s="22"/>
      <c r="BP35" s="22"/>
      <c r="BQ35" s="22"/>
      <c r="BR35" s="24" t="s">
        <v>43</v>
      </c>
      <c r="BS35" s="21">
        <f>IF(AND(C16="Wo",C17="V"),Info!Q3,0)</f>
        <v>0</v>
      </c>
      <c r="BT35" s="21">
        <f>IF(AND(D16="Wo",D17="V"),Info!R3,0)</f>
        <v>0</v>
      </c>
      <c r="BU35" s="21">
        <f>IF(AND(E16="Wo",E17="V"),Info!S3,0)</f>
        <v>0</v>
      </c>
      <c r="BV35" s="21">
        <f>IF(AND(F16="Wo",F17="V"),Info!T3,0)</f>
        <v>0</v>
      </c>
      <c r="BW35" s="21">
        <f>IF(AND(G16="Wo",G17="V"),Info!U3,0)</f>
        <v>0</v>
      </c>
      <c r="BX35" s="21">
        <f>IF(AND(H16="Wo",H17="V"),Info!V3,0)</f>
        <v>0</v>
      </c>
      <c r="BY35" s="21">
        <f>IF(AND(I16="Wo",I17="V"),Info!W3,0)</f>
        <v>0</v>
      </c>
      <c r="BZ35" s="21">
        <f>IF(AND(J16="Wo",J17="V"),Info!X3,0)</f>
        <v>0</v>
      </c>
      <c r="CA35" s="21">
        <f>IF(AND(K16="Wo",K17="V"),Info!Y3,0)</f>
        <v>0</v>
      </c>
      <c r="CB35" s="21">
        <f>IF(AND(L16="Wo",L17="V"),Info!Z3,0)</f>
        <v>0</v>
      </c>
      <c r="CC35" s="21">
        <f>IF(AND(M16="Wo",M17="V"),Info!AA3,0)</f>
        <v>0</v>
      </c>
      <c r="CD35" s="21">
        <f>IF(AND(N16="Wo",N17="V"),Info!AB3,0)</f>
        <v>0</v>
      </c>
      <c r="CE35" s="21">
        <f>IF(AND(O16="Wo",O17="V"),Info!AC3,0)</f>
        <v>0</v>
      </c>
      <c r="CF35" s="21">
        <f>IF(AND(P16="Wo",P17="V"),Info!AD3,0)</f>
        <v>0</v>
      </c>
      <c r="CG35" s="21">
        <f>IF(AND(Q16="Wo",Q17="V"),Info!AE3,0)</f>
        <v>0</v>
      </c>
      <c r="CH35" s="21">
        <f>IF(AND(R16="Wo",R17="V"),Info!AF3,0)</f>
        <v>0</v>
      </c>
      <c r="CI35" s="21">
        <f>IF(AND(S16="Wo",S17="V"),Info!AG3,0)</f>
        <v>0</v>
      </c>
      <c r="CJ35" s="21">
        <f>IF(AND(T16="Wo",T17="V"),Info!AH3,0)</f>
        <v>0</v>
      </c>
      <c r="CK35" s="21">
        <f>IF(AND(U16="Wo",U17="V"),Info!AI3,0)</f>
        <v>0</v>
      </c>
      <c r="CL35" s="21">
        <f>IF(AND(V16="Wo",V17="V"),Info!AJ3,0)</f>
        <v>0</v>
      </c>
      <c r="CM35" s="21">
        <f>IF(AND(W16="Wo",W17="V"),Info!AK3,0)</f>
        <v>0</v>
      </c>
      <c r="CN35" s="21">
        <f>IF(AND(X16="Wo",X17="V"),Info!AL3,0)</f>
        <v>0</v>
      </c>
      <c r="CO35" s="21">
        <f>IF(AND(Y16="Wo",Y17="V"),Info!AM3,0)</f>
        <v>0</v>
      </c>
      <c r="CP35" s="21">
        <f>IF(AND(Z16="Wo",Z17="V"),Info!AN3,0)</f>
        <v>0</v>
      </c>
      <c r="CQ35" s="21">
        <f>IF(AND(AA16="Wo",AA17="V"),Info!AO3,0)</f>
        <v>0</v>
      </c>
      <c r="CR35" s="21">
        <f>IF(AND(AB16="Wo",AB17="V"),Info!AP3,0)</f>
        <v>0</v>
      </c>
      <c r="CS35" s="21">
        <f>IF(AND(AC16="Wo",AC17="V"),Info!AQ3,0)</f>
        <v>0</v>
      </c>
      <c r="CT35" s="21">
        <f>IF(AND(AD16="Wo",AD17="V"),Info!AR3,0)</f>
        <v>0</v>
      </c>
      <c r="CU35" s="21">
        <f>IF(AND(AE16="Wo",AE17="V"),Info!AS3,0)</f>
        <v>0</v>
      </c>
      <c r="CV35" s="21">
        <f>IF(AND(AF16="Wo",AF17="V"),Info!AT3,0)</f>
        <v>0</v>
      </c>
      <c r="CW35" s="21">
        <f>IF(AND(AG16="Wo",AG17="V"),Info!AU3,0)</f>
        <v>0</v>
      </c>
      <c r="CX35" s="21">
        <f t="shared" si="7"/>
        <v>0</v>
      </c>
      <c r="CY35" s="22"/>
      <c r="CZ35" s="22"/>
      <c r="DA35" s="22"/>
      <c r="DB35" s="24" t="s">
        <v>43</v>
      </c>
      <c r="DC35" s="21">
        <f>IF(AND(C24="Wo",C25="V"),Info!Q3,0)</f>
        <v>0</v>
      </c>
      <c r="DD35" s="21">
        <f>IF(AND(D24="Wo",D25="V"),Info!R3,0)</f>
        <v>0</v>
      </c>
      <c r="DE35" s="21">
        <f>IF(AND(E24="Wo",E25="V"),Info!S3,0)</f>
        <v>128.92000000000002</v>
      </c>
      <c r="DF35" s="21">
        <f>IF(AND(F24="Wo",F25="V"),Info!T3,0)</f>
        <v>0</v>
      </c>
      <c r="DG35" s="21">
        <f>IF(AND(G24="Wo",G25="V"),Info!U3,0)</f>
        <v>0</v>
      </c>
      <c r="DH35" s="21">
        <f>IF(AND(H24="Wo",H25="V"),Info!V3,0)</f>
        <v>0</v>
      </c>
      <c r="DI35" s="21">
        <f>IF(AND(I24="Wo",I25="V"),Info!W3,0)</f>
        <v>0</v>
      </c>
      <c r="DJ35" s="21">
        <f>IF(AND(J24="Wo",J25="V"),Info!X3,0)</f>
        <v>0</v>
      </c>
      <c r="DK35" s="21">
        <f>IF(AND(K24="Wo",K25="V"),Info!Y3,0)</f>
        <v>0</v>
      </c>
      <c r="DL35" s="21">
        <f>IF(AND(L24="Wo",L25="V"),Info!Z3,0)</f>
        <v>0</v>
      </c>
      <c r="DM35" s="21">
        <f>IF(AND(M24="Wo",M25="V"),Info!AA3,0)</f>
        <v>0</v>
      </c>
      <c r="DN35" s="21">
        <f>IF(AND(N24="Wo",N25="V"),Info!AB3,0)</f>
        <v>0</v>
      </c>
      <c r="DO35" s="21">
        <f>IF(AND(O24="Wo",O25="V"),Info!AC3,0)</f>
        <v>0</v>
      </c>
      <c r="DP35" s="21">
        <f>IF(AND(P24="Wo",P25="V"),Info!AD3,0)</f>
        <v>0</v>
      </c>
      <c r="DQ35" s="21">
        <f>IF(AND(Q24="Wo",Q25="V"),Info!AE3,0)</f>
        <v>0</v>
      </c>
      <c r="DR35" s="21">
        <f>IF(AND(R24="Wo",R25="V"),Info!AF3,0)</f>
        <v>0</v>
      </c>
      <c r="DS35" s="21">
        <f>IF(AND(S24="Wo",S25="V"),Info!AG3,0)</f>
        <v>0</v>
      </c>
      <c r="DT35" s="21">
        <f>IF(AND(T24="Wo",T25="V"),Info!AH3,0)</f>
        <v>0</v>
      </c>
      <c r="DU35" s="21">
        <f>IF(AND(U24="Wo",U25="V"),Info!AI3,0)</f>
        <v>0</v>
      </c>
      <c r="DV35" s="21">
        <f>IF(AND(V24="Wo",V25="V"),Info!AJ3,0)</f>
        <v>0</v>
      </c>
      <c r="DW35" s="21">
        <f>IF(AND(W24="Wo",W25="V"),Info!AK3,0)</f>
        <v>0</v>
      </c>
      <c r="DX35" s="21">
        <f>IF(AND(X24="Wo",X25="V"),Info!AL3,0)</f>
        <v>0</v>
      </c>
      <c r="DY35" s="21">
        <f>IF(AND(Y24="Wo",Y25="V"),Info!AM3,0)</f>
        <v>0</v>
      </c>
      <c r="DZ35" s="21">
        <f>IF(AND(Z24="Wo",Z25="V"),Info!AN3,0)</f>
        <v>0</v>
      </c>
      <c r="EA35" s="21">
        <f>IF(AND(AA24="Wo",AA25="V"),Info!AO3,0)</f>
        <v>0</v>
      </c>
      <c r="EB35" s="21">
        <f>IF(AND(AB24="Wo",AB25="V"),Info!AP3,0)</f>
        <v>0</v>
      </c>
      <c r="EC35" s="21">
        <f>IF(AND(AC24="Wo",AC25="V"),Info!AQ3,0)</f>
        <v>0</v>
      </c>
      <c r="ED35" s="21">
        <f>IF(AND(AD24="Wo",AD25="V"),Info!AR3,0)</f>
        <v>0</v>
      </c>
      <c r="EE35" s="21">
        <f>IF(AND(AE24="Wo",AE25="V"),Info!AS3,0)</f>
        <v>0</v>
      </c>
      <c r="EF35" s="21">
        <f>IF(AND(AF24="Wo",AF25="V"),Info!AT3,0)</f>
        <v>0</v>
      </c>
      <c r="EG35" s="21">
        <f>IF(AND(AG24="Wo",AG25="V"),Info!AU3,0)</f>
        <v>0</v>
      </c>
      <c r="EH35" s="21">
        <f t="shared" si="8"/>
        <v>128.92000000000002</v>
      </c>
      <c r="EI35" s="22"/>
      <c r="EJ35" s="22"/>
      <c r="EK35" s="22"/>
      <c r="EL35" s="24" t="s">
        <v>43</v>
      </c>
      <c r="EM35" s="21">
        <f>IF(AND(C32="Wo",C33="V"),Info!Q3,0)</f>
        <v>0</v>
      </c>
      <c r="EN35" s="21">
        <f>IF(AND(D32="Wo",D33="V"),Info!R3,0)</f>
        <v>0</v>
      </c>
      <c r="EO35" s="21">
        <f>IF(AND(E32="Wo",E33="V"),Info!S3,0)</f>
        <v>0</v>
      </c>
      <c r="EP35" s="21">
        <f>IF(AND(F32="Wo",F33="V"),Info!T3,0)</f>
        <v>0</v>
      </c>
      <c r="EQ35" s="21">
        <f>IF(AND(G32="Wo",G33="V"),Info!U3,0)</f>
        <v>0</v>
      </c>
      <c r="ER35" s="21">
        <f>IF(AND(H32="Wo",H33="V"),Info!V3,0)</f>
        <v>0</v>
      </c>
      <c r="ES35" s="21">
        <f>IF(AND(I32="Wo",I33="V"),Info!W3,0)</f>
        <v>0</v>
      </c>
      <c r="ET35" s="21">
        <f>IF(AND(J32="Wo",J33="V"),Info!X3,0)</f>
        <v>0</v>
      </c>
      <c r="EU35" s="21">
        <f>IF(AND(K32="Wo",K33="V"),Info!Y3,0)</f>
        <v>0</v>
      </c>
      <c r="EV35" s="21">
        <f>IF(AND(L32="Wo",L33="V"),Info!Z3,0)</f>
        <v>0</v>
      </c>
      <c r="EW35" s="21">
        <f>IF(AND(M32="Wo",M33="V"),Info!AA3,0)</f>
        <v>0</v>
      </c>
      <c r="EX35" s="21">
        <f>IF(AND(N32="Wo",N33="V"),Info!AB3,0)</f>
        <v>128.92000000000002</v>
      </c>
      <c r="EY35" s="21">
        <f>IF(AND(O32="Wo",O33="V"),Info!AC3,0)</f>
        <v>0</v>
      </c>
      <c r="EZ35" s="21">
        <f>IF(AND(P32="Wo",P33="V"),Info!AD3,0)</f>
        <v>0</v>
      </c>
      <c r="FA35" s="21">
        <f>IF(AND(Q32="Wo",Q33="V"),Info!AE3,0)</f>
        <v>0</v>
      </c>
      <c r="FB35" s="21">
        <f>IF(AND(R32="Wo",R33="V"),Info!AF3,0)</f>
        <v>0</v>
      </c>
      <c r="FC35" s="21">
        <f>IF(AND(S32="Wo",S33="V"),Info!AG3,0)</f>
        <v>0</v>
      </c>
      <c r="FD35" s="21">
        <f>IF(AND(T32="Wo",T33="V"),Info!AH3,0)</f>
        <v>0</v>
      </c>
      <c r="FE35" s="21">
        <f>IF(AND(U32="Wo",U33="V"),Info!AI3,0)</f>
        <v>0</v>
      </c>
      <c r="FF35" s="21">
        <f>IF(AND(V32="Wo",V33="V"),Info!AJ3,0)</f>
        <v>0</v>
      </c>
      <c r="FG35" s="21">
        <f>IF(AND(W32="Wo",W33="V"),Info!AK3,0)</f>
        <v>0</v>
      </c>
      <c r="FH35" s="21">
        <f>IF(AND(X32="Wo",X33="V"),Info!AL3,0)</f>
        <v>0</v>
      </c>
      <c r="FI35" s="21">
        <f>IF(AND(Y32="Wo",Y33="V"),Info!AM3,0)</f>
        <v>0</v>
      </c>
      <c r="FJ35" s="21">
        <f>IF(AND(Z32="Wo",Z33="V"),Info!AN3,0)</f>
        <v>0</v>
      </c>
      <c r="FK35" s="21">
        <f>IF(AND(AA32="Wo",AA33="V"),Info!AO3,0)</f>
        <v>0</v>
      </c>
      <c r="FL35" s="21">
        <f>IF(AND(AB32="Wo",AB33="V"),Info!AP3,0)</f>
        <v>0</v>
      </c>
      <c r="FM35" s="21">
        <f>IF(AND(AC32="Wo",AC33="V"),Info!AQ3,0)</f>
        <v>0</v>
      </c>
      <c r="FN35" s="21">
        <f>IF(AND(AD32="Wo",AD33="V"),Info!AR3,0)</f>
        <v>0</v>
      </c>
      <c r="FO35" s="21">
        <f>IF(AND(AE32="Wo",AE33="V"),Info!AS3,0)</f>
        <v>0</v>
      </c>
      <c r="FP35" s="21">
        <f>IF(AND(AF32="Wo",AF33="V"),Info!AT3,0)</f>
        <v>0</v>
      </c>
      <c r="FQ35" s="21">
        <f>IF(AND(AG32="Wo",AG33="V"),Info!AU3,0)</f>
        <v>0</v>
      </c>
      <c r="FR35" s="21">
        <f t="shared" si="9"/>
        <v>128.92000000000002</v>
      </c>
      <c r="FS35" s="22"/>
      <c r="FT35" s="22"/>
      <c r="FU35" s="22"/>
      <c r="FV35" s="24" t="s">
        <v>43</v>
      </c>
      <c r="FW35" s="21">
        <f>IF(AND(C40="Wo",C41="V"),Info!Q3,0)</f>
        <v>0</v>
      </c>
      <c r="FX35" s="21">
        <f>IF(AND(D40="Wo",D41="V"),Info!R3,0)</f>
        <v>0</v>
      </c>
      <c r="FY35" s="21">
        <f>IF(AND(E40="Wo",E41="V"),Info!S3,0)</f>
        <v>0</v>
      </c>
      <c r="FZ35" s="21">
        <f>IF(AND(F40="Wo",F41="V"),Info!T3,0)</f>
        <v>0</v>
      </c>
      <c r="GA35" s="21">
        <f>IF(AND(G40="Wo",G41="V"),Info!U3,0)</f>
        <v>0</v>
      </c>
      <c r="GB35" s="21">
        <f>IF(AND(H40="Wo",H41="V"),Info!V3,0)</f>
        <v>0</v>
      </c>
      <c r="GC35" s="21">
        <f>IF(AND(I40="Wo",I41="V"),Info!W3,0)</f>
        <v>0</v>
      </c>
      <c r="GD35" s="21">
        <f>IF(AND(J40="Wo",J41="V"),Info!X3,0)</f>
        <v>0</v>
      </c>
      <c r="GE35" s="21">
        <f>IF(AND(K40="Wo",K41="V"),Info!Y3,0)</f>
        <v>0</v>
      </c>
      <c r="GF35" s="21">
        <f>IF(AND(L40="Wo",L41="V"),Info!Z3,0)</f>
        <v>0</v>
      </c>
      <c r="GG35" s="21">
        <f>IF(AND(M40="Wo",M41="V"),Info!AA3,0)</f>
        <v>0</v>
      </c>
      <c r="GH35" s="21">
        <f>IF(AND(N40="Wo",N41="V"),Info!AB3,0)</f>
        <v>0</v>
      </c>
      <c r="GI35" s="21">
        <f>IF(AND(O40="Wo",O41="V"),Info!AC3,0)</f>
        <v>0</v>
      </c>
      <c r="GJ35" s="21">
        <f>IF(AND(P40="Wo",P41="V"),Info!AD3,0)</f>
        <v>0</v>
      </c>
      <c r="GK35" s="21">
        <f>IF(AND(Q40="Wo",Q41="V"),Info!AE3,0)</f>
        <v>0</v>
      </c>
      <c r="GL35" s="21">
        <f>IF(AND(R40="Wo",R41="V"),Info!AF3,0)</f>
        <v>0</v>
      </c>
      <c r="GM35" s="21">
        <f>IF(AND(S40="Wo",S41="V"),Info!AG3,0)</f>
        <v>0</v>
      </c>
      <c r="GN35" s="21">
        <f>IF(AND(T40="Wo",T41="V"),Info!AH3,0)</f>
        <v>0</v>
      </c>
      <c r="GO35" s="21">
        <f>IF(AND(U40="Wo",U41="V"),Info!AI3,0)</f>
        <v>0</v>
      </c>
      <c r="GP35" s="21">
        <f>IF(AND(V40="Wo",V41="V"),Info!AJ3,0)</f>
        <v>0</v>
      </c>
      <c r="GQ35" s="21">
        <f>IF(AND(W40="Wo",W41="V"),Info!AK3,0)</f>
        <v>128.92000000000002</v>
      </c>
      <c r="GR35" s="21">
        <f>IF(AND(X40="Wo",X41="V"),Info!AL3,0)</f>
        <v>0</v>
      </c>
      <c r="GS35" s="21">
        <f>IF(AND(Y40="Wo",Y41="V"),Info!AM3,0)</f>
        <v>0</v>
      </c>
      <c r="GT35" s="21">
        <f>IF(AND(Z40="Wo",Z41="V"),Info!AN3,0)</f>
        <v>0</v>
      </c>
      <c r="GU35" s="21">
        <f>IF(AND(AA40="Wo",AA41="V"),Info!AO3,0)</f>
        <v>0</v>
      </c>
      <c r="GV35" s="21">
        <f>IF(AND(AB40="Wo",AB41="V"),Info!AP3,0)</f>
        <v>0</v>
      </c>
      <c r="GW35" s="21">
        <f>IF(AND(AC40="Wo",AC41="V"),Info!AQ3,0)</f>
        <v>0</v>
      </c>
      <c r="GX35" s="21">
        <f>IF(AND(AD40="Wo",AD41="V"),Info!AR3,0)</f>
        <v>0</v>
      </c>
      <c r="GY35" s="21">
        <f>IF(AND(AE40="Wo",AE41="V"),Info!AS3,0)</f>
        <v>0</v>
      </c>
      <c r="GZ35" s="21">
        <f>IF(AND(AF40="Wo",AF41="V"),Info!AT3,0)</f>
        <v>0</v>
      </c>
      <c r="HA35" s="21">
        <f>IF(AND(AG40="Wo",AG41="V"),Info!AU3,0)</f>
        <v>0</v>
      </c>
      <c r="HB35" s="21">
        <f t="shared" si="10"/>
        <v>128.92000000000002</v>
      </c>
      <c r="HC35" s="22"/>
      <c r="HD35" s="22"/>
      <c r="HE35" s="22"/>
      <c r="HF35" s="24" t="s">
        <v>43</v>
      </c>
      <c r="HG35" s="21">
        <f>IF(AND(C48="Wo",C49="V"),Info!Q3,0)</f>
        <v>0</v>
      </c>
      <c r="HH35" s="21">
        <f>IF(AND(D48="Wo",D49="V"),Info!R3,0)</f>
        <v>0</v>
      </c>
      <c r="HI35" s="21">
        <f>IF(AND(E48="Wo",E49="V"),Info!S3,0)</f>
        <v>0</v>
      </c>
      <c r="HJ35" s="21">
        <f>IF(AND(F48="Wo",F49="V"),Info!T3,0)</f>
        <v>0</v>
      </c>
      <c r="HK35" s="21">
        <f>IF(AND(G48="Wo",G49="V"),Info!U3,0)</f>
        <v>0</v>
      </c>
      <c r="HL35" s="21">
        <f>IF(AND(H48="Wo",H49="V"),Info!V3,0)</f>
        <v>0</v>
      </c>
      <c r="HM35" s="21">
        <f>IF(AND(I48="Wo",I49="V"),Info!W3,0)</f>
        <v>0</v>
      </c>
      <c r="HN35" s="21">
        <f>IF(AND(J48="Wo",J49="V"),Info!X3,0)</f>
        <v>0</v>
      </c>
      <c r="HO35" s="21">
        <f>IF(AND(K48="Wo",K49="V"),Info!Y3,0)</f>
        <v>128.92000000000002</v>
      </c>
      <c r="HP35" s="21">
        <f>IF(AND(L48="Wo",L49="V"),Info!Z3,0)</f>
        <v>0</v>
      </c>
      <c r="HQ35" s="21">
        <f>IF(AND(M48="Wo",M49="V"),Info!AA3,0)</f>
        <v>0</v>
      </c>
      <c r="HR35" s="21">
        <f>IF(AND(N48="Wo",N49="V"),Info!AB3,0)</f>
        <v>0</v>
      </c>
      <c r="HS35" s="21">
        <f>IF(AND(O48="Wo",O49="V"),Info!AC3,0)</f>
        <v>0</v>
      </c>
      <c r="HT35" s="21">
        <f>IF(AND(P48="Wo",P49="V"),Info!AD3,0)</f>
        <v>0</v>
      </c>
      <c r="HU35" s="21">
        <f>IF(AND(Q48="Wo",Q49="V"),Info!AE3,0)</f>
        <v>0</v>
      </c>
      <c r="HV35" s="21">
        <f>IF(AND(R48="Wo",R49="V"),Info!AF3,0)</f>
        <v>0</v>
      </c>
      <c r="HW35" s="21">
        <f>IF(AND(S48="Wo",S49="V"),Info!AG3,0)</f>
        <v>0</v>
      </c>
      <c r="HX35" s="21">
        <f>IF(AND(T48="Wo",T49="V"),Info!AH3,0)</f>
        <v>0</v>
      </c>
      <c r="HY35" s="21">
        <f>IF(AND(U48="Wo",U49="V"),Info!AI3,0)</f>
        <v>0</v>
      </c>
      <c r="HZ35" s="21">
        <f>IF(AND(V48="Wo",V49="V"),Info!AJ3,0)</f>
        <v>0</v>
      </c>
      <c r="IA35" s="21">
        <f>IF(AND(W48="Wo",W49="V"),Info!AK3,0)</f>
        <v>0</v>
      </c>
      <c r="IB35" s="21">
        <f>IF(AND(X48="Wo",X49="V"),Info!AL3,0)</f>
        <v>0</v>
      </c>
      <c r="IC35" s="21">
        <f>IF(AND(Y48="Wo",Y49="V"),Info!AM3,0)</f>
        <v>0</v>
      </c>
      <c r="ID35" s="21">
        <f>IF(AND(Z48="Wo",Z49="V"),Info!AN3,0)</f>
        <v>0</v>
      </c>
      <c r="IE35" s="21">
        <f>IF(AND(AA48="Wo",AA49="V"),Info!AO3,0)</f>
        <v>0</v>
      </c>
      <c r="IF35" s="21">
        <f>IF(AND(AB48="Wo",AB49="V"),Info!AP3,0)</f>
        <v>0</v>
      </c>
      <c r="IG35" s="21">
        <f>IF(AND(AC48="Wo",AC49="V"),Info!AQ3,0)</f>
        <v>0</v>
      </c>
      <c r="IH35" s="21">
        <f>IF(AND(AD48="Wo",AD49="V"),Info!AR3,0)</f>
        <v>0</v>
      </c>
      <c r="II35" s="21">
        <f>IF(AND(AE48="Wo",AE49="V"),Info!AS3,0)</f>
        <v>0</v>
      </c>
      <c r="IJ35" s="21">
        <f>IF(AND(AF48="Wo",AF49="V"),Info!AT3,0)</f>
        <v>128.92000000000002</v>
      </c>
      <c r="IK35" s="21">
        <f>IF(AND(AG48="Wo",AG49="V"),Info!AU3,0)</f>
        <v>0</v>
      </c>
      <c r="IL35" s="21">
        <f t="shared" si="11"/>
        <v>257.84000000000003</v>
      </c>
      <c r="IM35" s="22"/>
      <c r="IN35" s="22"/>
      <c r="IO35" s="22"/>
      <c r="IP35" s="22"/>
      <c r="IQ35" s="22"/>
      <c r="IR35" s="22"/>
      <c r="IS35" s="22"/>
      <c r="IT35" s="17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</row>
    <row r="36" spans="2:318">
      <c r="C36" s="18" t="s">
        <v>33</v>
      </c>
      <c r="D36" s="18" t="s">
        <v>27</v>
      </c>
      <c r="E36" s="18" t="s">
        <v>28</v>
      </c>
      <c r="F36" s="18" t="s">
        <v>29</v>
      </c>
      <c r="G36" s="18" t="s">
        <v>30</v>
      </c>
      <c r="H36" s="18" t="s">
        <v>31</v>
      </c>
      <c r="I36" s="18" t="s">
        <v>32</v>
      </c>
      <c r="J36" s="18" t="s">
        <v>33</v>
      </c>
      <c r="K36" s="18" t="s">
        <v>27</v>
      </c>
      <c r="L36" s="18" t="s">
        <v>28</v>
      </c>
      <c r="M36" s="18" t="s">
        <v>29</v>
      </c>
      <c r="N36" s="18" t="s">
        <v>30</v>
      </c>
      <c r="O36" s="18" t="s">
        <v>31</v>
      </c>
      <c r="P36" s="18" t="s">
        <v>32</v>
      </c>
      <c r="Q36" s="18" t="s">
        <v>33</v>
      </c>
      <c r="R36" s="18" t="s">
        <v>27</v>
      </c>
      <c r="S36" s="18" t="s">
        <v>28</v>
      </c>
      <c r="T36" s="18" t="s">
        <v>29</v>
      </c>
      <c r="U36" s="18" t="s">
        <v>30</v>
      </c>
      <c r="V36" s="18" t="s">
        <v>31</v>
      </c>
      <c r="W36" s="18" t="s">
        <v>32</v>
      </c>
      <c r="X36" s="18" t="s">
        <v>33</v>
      </c>
      <c r="Y36" s="18" t="s">
        <v>27</v>
      </c>
      <c r="Z36" s="18" t="s">
        <v>28</v>
      </c>
      <c r="AA36" s="18" t="s">
        <v>29</v>
      </c>
      <c r="AB36" s="18" t="s">
        <v>30</v>
      </c>
      <c r="AC36" s="18" t="s">
        <v>31</v>
      </c>
      <c r="AD36" s="18" t="s">
        <v>32</v>
      </c>
      <c r="AE36" s="18" t="s">
        <v>33</v>
      </c>
      <c r="AF36" s="18" t="s">
        <v>27</v>
      </c>
      <c r="AH36" s="24" t="s">
        <v>44</v>
      </c>
      <c r="AI36" s="21">
        <f>IF(AND(C8="Wo",C9="L"),Info!Q4,0)</f>
        <v>0</v>
      </c>
      <c r="AJ36" s="21">
        <f>IF(AND(D8="Wo",D9="L"),Info!R4,0)</f>
        <v>0</v>
      </c>
      <c r="AK36" s="21">
        <f>IF(AND(E8="Wo",E9="L"),Info!S4,0)</f>
        <v>0</v>
      </c>
      <c r="AL36" s="21">
        <f>IF(AND(F8="Wo",F9="L"),Info!T4,0)</f>
        <v>0</v>
      </c>
      <c r="AM36" s="21">
        <f>IF(AND(G8="Wo",G9="L"),Info!U4,0)</f>
        <v>128.92000000000002</v>
      </c>
      <c r="AN36" s="21">
        <f>IF(AND(H8="Wo",H9="L"),Info!V4,0)</f>
        <v>0</v>
      </c>
      <c r="AO36" s="21">
        <f>IF(AND(I8="Wo",I9="L"),Info!W4,0)</f>
        <v>0</v>
      </c>
      <c r="AP36" s="21">
        <f>IF(AND(J8="Wo",J9="L"),Info!X4,0)</f>
        <v>0</v>
      </c>
      <c r="AQ36" s="21">
        <f>IF(AND(K8="Wo",K9="L"),Info!Y4,0)</f>
        <v>0</v>
      </c>
      <c r="AR36" s="21">
        <f>IF(AND(L8="Wo",L9="L"),Info!Z4,0)</f>
        <v>0</v>
      </c>
      <c r="AS36" s="21">
        <f>IF(AND(M8="Wo",M9="L"),Info!AA4,0)</f>
        <v>0</v>
      </c>
      <c r="AT36" s="21">
        <f>IF(AND(N8="Wo",N9="L"),Info!AB4,0)</f>
        <v>0</v>
      </c>
      <c r="AU36" s="21">
        <f>IF(AND(O8="Wo",O9="L"),Info!AC4,0)</f>
        <v>0</v>
      </c>
      <c r="AV36" s="21">
        <f>IF(AND(P8="Wo",P9="L"),Info!AD4,0)</f>
        <v>0</v>
      </c>
      <c r="AW36" s="21">
        <f>IF(AND(Q8="Wo",Q9="L"),Info!AE4,0)</f>
        <v>0</v>
      </c>
      <c r="AX36" s="21">
        <f>IF(AND(R8="Wo",R9="L"),Info!AF4,0)</f>
        <v>0</v>
      </c>
      <c r="AY36" s="21">
        <f>IF(AND(S8="Wo",S9="L"),Info!AG4,0)</f>
        <v>0</v>
      </c>
      <c r="AZ36" s="21">
        <f>IF(AND(T8="Wo",T9="L"),Info!AH4,0)</f>
        <v>0</v>
      </c>
      <c r="BA36" s="21">
        <f>IF(AND(U8="Wo",U9="L"),Info!AI4,0)</f>
        <v>0</v>
      </c>
      <c r="BB36" s="21">
        <f>IF(AND(V8="Wo",V9="L"),Info!AJ4,0)</f>
        <v>0</v>
      </c>
      <c r="BC36" s="21">
        <f>IF(AND(W8="Wo",W9="L"),Info!AK4,0)</f>
        <v>0</v>
      </c>
      <c r="BD36" s="21">
        <f>IF(AND(X8="Wo",X9="L"),Info!AL4,0)</f>
        <v>0</v>
      </c>
      <c r="BE36" s="21">
        <f>IF(AND(Y8="Wo",Y9="L"),Info!AM4,0)</f>
        <v>0</v>
      </c>
      <c r="BF36" s="21">
        <f>IF(AND(Z8="Wo",Z9="L"),Info!AN4,0)</f>
        <v>0</v>
      </c>
      <c r="BG36" s="21">
        <f>IF(AND(AA8="Wo",AA9="L"),Info!AO4,0)</f>
        <v>0</v>
      </c>
      <c r="BH36" s="21">
        <f>IF(AND(AB8="Wo",AB9="L"),Info!AP4,0)</f>
        <v>128.92000000000002</v>
      </c>
      <c r="BI36" s="21">
        <f>IF(AND(AC8="Wo",AC9="L"),Info!AQ4,0)</f>
        <v>0</v>
      </c>
      <c r="BJ36" s="21">
        <f>IF(AND(AD8="Wo",AD9="L"),Info!AR4,0)</f>
        <v>0</v>
      </c>
      <c r="BK36" s="21">
        <f>IF(AND(AE8="Wo",AE9="L"),Info!AS4,0)</f>
        <v>0</v>
      </c>
      <c r="BL36" s="21">
        <f>IF(AND(AF8="Wo",AF9="L"),Info!AT4,0)</f>
        <v>0</v>
      </c>
      <c r="BM36" s="21">
        <f>IF(AND(AG8="Wo",AG9="L"),Info!AU4,0)</f>
        <v>0</v>
      </c>
      <c r="BN36" s="21">
        <f t="shared" si="6"/>
        <v>257.84000000000003</v>
      </c>
      <c r="BO36" s="22"/>
      <c r="BP36" s="22"/>
      <c r="BQ36" s="22"/>
      <c r="BR36" s="24" t="s">
        <v>44</v>
      </c>
      <c r="BS36" s="21">
        <f>IF(AND(C16="Wo",C17="L"),Info!Q4,0)</f>
        <v>0</v>
      </c>
      <c r="BT36" s="21">
        <f>IF(AND(D16="Wo",D17="L"),Info!R4,0)</f>
        <v>0</v>
      </c>
      <c r="BU36" s="21">
        <f>IF(AND(E16="Wo",E17="L"),Info!S4,0)</f>
        <v>0</v>
      </c>
      <c r="BV36" s="21">
        <f>IF(AND(F16="Wo",F17="L"),Info!T4,0)</f>
        <v>0</v>
      </c>
      <c r="BW36" s="21">
        <f>IF(AND(G16="Wo",G17="L"),Info!U4,0)</f>
        <v>0</v>
      </c>
      <c r="BX36" s="21">
        <f>IF(AND(H16="Wo",H17="L"),Info!V4,0)</f>
        <v>0</v>
      </c>
      <c r="BY36" s="21">
        <f>IF(AND(I16="Wo",I17="L"),Info!W4,0)</f>
        <v>0</v>
      </c>
      <c r="BZ36" s="21">
        <f>IF(AND(J16="Wo",J17="L"),Info!X4,0)</f>
        <v>0</v>
      </c>
      <c r="CA36" s="21">
        <f>IF(AND(K16="Wo",K17="L"),Info!Y4,0)</f>
        <v>0</v>
      </c>
      <c r="CB36" s="21">
        <f>IF(AND(L16="Wo",L17="L"),Info!Z4,0)</f>
        <v>0</v>
      </c>
      <c r="CC36" s="21">
        <f>IF(AND(M16="Wo",M17="L"),Info!AA4,0)</f>
        <v>0</v>
      </c>
      <c r="CD36" s="21">
        <f>IF(AND(N16="Wo",N17="L"),Info!AB4,0)</f>
        <v>0</v>
      </c>
      <c r="CE36" s="21">
        <f>IF(AND(O16="Wo",O17="L"),Info!AC4,0)</f>
        <v>0</v>
      </c>
      <c r="CF36" s="21">
        <f>IF(AND(P16="Wo",P17="L"),Info!AD4,0)</f>
        <v>0</v>
      </c>
      <c r="CG36" s="21">
        <f>IF(AND(Q16="Wo",Q17="L"),Info!AE4,0)</f>
        <v>128.92000000000002</v>
      </c>
      <c r="CH36" s="21">
        <f>IF(AND(R16="Wo",R17="L"),Info!AF4,0)</f>
        <v>0</v>
      </c>
      <c r="CI36" s="21">
        <f>IF(AND(S16="Wo",S17="L"),Info!AG4,0)</f>
        <v>0</v>
      </c>
      <c r="CJ36" s="21">
        <f>IF(AND(T16="Wo",T17="L"),Info!AH4,0)</f>
        <v>0</v>
      </c>
      <c r="CK36" s="21">
        <f>IF(AND(U16="Wo",U17="L"),Info!AI4,0)</f>
        <v>0</v>
      </c>
      <c r="CL36" s="21">
        <f>IF(AND(V16="Wo",V17="L"),Info!AJ4,0)</f>
        <v>0</v>
      </c>
      <c r="CM36" s="21">
        <f>IF(AND(W16="Wo",W17="L"),Info!AK4,0)</f>
        <v>0</v>
      </c>
      <c r="CN36" s="21">
        <f>IF(AND(X16="Wo",X17="L"),Info!AL4,0)</f>
        <v>0</v>
      </c>
      <c r="CO36" s="21">
        <f>IF(AND(Y16="Wo",Y17="L"),Info!AM4,0)</f>
        <v>0</v>
      </c>
      <c r="CP36" s="21">
        <f>IF(AND(Z16="Wo",Z17="L"),Info!AN4,0)</f>
        <v>0</v>
      </c>
      <c r="CQ36" s="21">
        <f>IF(AND(AA16="Wo",AA17="L"),Info!AO4,0)</f>
        <v>0</v>
      </c>
      <c r="CR36" s="21">
        <f>IF(AND(AB16="Wo",AB17="L"),Info!AP4,0)</f>
        <v>0</v>
      </c>
      <c r="CS36" s="21">
        <f>IF(AND(AC16="Wo",AC17="L"),Info!AQ4,0)</f>
        <v>0</v>
      </c>
      <c r="CT36" s="21">
        <f>IF(AND(AD16="Wo",AD17="L"),Info!AR4,0)</f>
        <v>0</v>
      </c>
      <c r="CU36" s="21">
        <f>IF(AND(AE16="Wo",AE17="L"),Info!AS4,0)</f>
        <v>0</v>
      </c>
      <c r="CV36" s="21">
        <f>IF(AND(AF16="Wo",AF17="L"),Info!AT4,0)</f>
        <v>0</v>
      </c>
      <c r="CW36" s="21">
        <f>IF(AND(AG16="Wo",AG17="L"),Info!AU4,0)</f>
        <v>0</v>
      </c>
      <c r="CX36" s="21">
        <f t="shared" si="7"/>
        <v>128.92000000000002</v>
      </c>
      <c r="CY36" s="22"/>
      <c r="CZ36" s="22"/>
      <c r="DA36" s="22"/>
      <c r="DB36" s="24" t="s">
        <v>44</v>
      </c>
      <c r="DC36" s="21">
        <f>IF(AND(C24="Wo",C25="L"),Info!Q4,0)</f>
        <v>0</v>
      </c>
      <c r="DD36" s="21">
        <f>IF(AND(D24="Wo",D25="L"),Info!R4,0)</f>
        <v>0</v>
      </c>
      <c r="DE36" s="21">
        <f>IF(AND(E24="Wo",E25="L"),Info!S4,0)</f>
        <v>0</v>
      </c>
      <c r="DF36" s="21">
        <f>IF(AND(F24="Wo",F25="L"),Info!T4,0)</f>
        <v>0</v>
      </c>
      <c r="DG36" s="21">
        <f>IF(AND(G24="Wo",G25="L"),Info!U4,0)</f>
        <v>0</v>
      </c>
      <c r="DH36" s="21">
        <f>IF(AND(H24="Wo",H25="L"),Info!V4,0)</f>
        <v>0</v>
      </c>
      <c r="DI36" s="21">
        <f>IF(AND(I24="Wo",I25="L"),Info!W4,0)</f>
        <v>0</v>
      </c>
      <c r="DJ36" s="21">
        <f>IF(AND(J24="Wo",J25="L"),Info!X4,0)</f>
        <v>0</v>
      </c>
      <c r="DK36" s="21">
        <f>IF(AND(K24="Wo",K25="L"),Info!Y4,0)</f>
        <v>0</v>
      </c>
      <c r="DL36" s="21">
        <f>IF(AND(L24="Wo",L25="L"),Info!Z4,0)</f>
        <v>0</v>
      </c>
      <c r="DM36" s="21">
        <f>IF(AND(M24="Wo",M25="L"),Info!AA4,0)</f>
        <v>0</v>
      </c>
      <c r="DN36" s="21">
        <f>IF(AND(N24="Wo",N25="L"),Info!AB4,0)</f>
        <v>0</v>
      </c>
      <c r="DO36" s="21">
        <f>IF(AND(O24="Wo",O25="L"),Info!AC4,0)</f>
        <v>0</v>
      </c>
      <c r="DP36" s="21">
        <f>IF(AND(P24="Wo",P25="L"),Info!AD4,0)</f>
        <v>0</v>
      </c>
      <c r="DQ36" s="21">
        <f>IF(AND(Q24="Wo",Q25="L"),Info!AE4,0)</f>
        <v>0</v>
      </c>
      <c r="DR36" s="21">
        <f>IF(AND(R24="Wo",R25="L"),Info!AF4,0)</f>
        <v>0</v>
      </c>
      <c r="DS36" s="21">
        <f>IF(AND(S24="Wo",S25="L"),Info!AG4,0)</f>
        <v>0</v>
      </c>
      <c r="DT36" s="21">
        <f>IF(AND(T24="Wo",T25="L"),Info!AH4,0)</f>
        <v>0</v>
      </c>
      <c r="DU36" s="21">
        <f>IF(AND(U24="Wo",U25="L"),Info!AI4,0)</f>
        <v>0</v>
      </c>
      <c r="DV36" s="21">
        <f>IF(AND(V24="Wo",V25="L"),Info!AJ4,0)</f>
        <v>0</v>
      </c>
      <c r="DW36" s="21">
        <f>IF(AND(W24="Wo",W25="L"),Info!AK4,0)</f>
        <v>0</v>
      </c>
      <c r="DX36" s="21">
        <f>IF(AND(X24="Wo",X25="L"),Info!AL4,0)</f>
        <v>0</v>
      </c>
      <c r="DY36" s="21">
        <f>IF(AND(Y24="Wo",Y25="L"),Info!AM4,0)</f>
        <v>0</v>
      </c>
      <c r="DZ36" s="21">
        <f>IF(AND(Z24="Wo",Z25="L"),Info!AN4,0)</f>
        <v>128.92000000000002</v>
      </c>
      <c r="EA36" s="21">
        <f>IF(AND(AA24="Wo",AA25="L"),Info!AO4,0)</f>
        <v>0</v>
      </c>
      <c r="EB36" s="21">
        <f>IF(AND(AB24="Wo",AB25="L"),Info!AP4,0)</f>
        <v>0</v>
      </c>
      <c r="EC36" s="21">
        <f>IF(AND(AC24="Wo",AC25="L"),Info!AQ4,0)</f>
        <v>0</v>
      </c>
      <c r="ED36" s="21">
        <f>IF(AND(AD24="Wo",AD25="L"),Info!AR4,0)</f>
        <v>0</v>
      </c>
      <c r="EE36" s="21">
        <f>IF(AND(AE24="Wo",AE25="L"),Info!AS4,0)</f>
        <v>0</v>
      </c>
      <c r="EF36" s="21">
        <f>IF(AND(AF24="Wo",AF25="L"),Info!AT4,0)</f>
        <v>0</v>
      </c>
      <c r="EG36" s="21">
        <f>IF(AND(AG24="Wo",AG25="L"),Info!AU4,0)</f>
        <v>0</v>
      </c>
      <c r="EH36" s="21">
        <f t="shared" si="8"/>
        <v>128.92000000000002</v>
      </c>
      <c r="EI36" s="22"/>
      <c r="EJ36" s="22"/>
      <c r="EK36" s="22"/>
      <c r="EL36" s="24" t="s">
        <v>44</v>
      </c>
      <c r="EM36" s="21">
        <f>IF(AND(C32="Wo",C33="L"),Info!Q4,0)</f>
        <v>0</v>
      </c>
      <c r="EN36" s="21">
        <f>IF(AND(D32="Wo",D33="L"),Info!R4,0)</f>
        <v>0</v>
      </c>
      <c r="EO36" s="21">
        <f>IF(AND(E32="Wo",E33="L"),Info!S4,0)</f>
        <v>0</v>
      </c>
      <c r="EP36" s="21">
        <f>IF(AND(F32="Wo",F33="L"),Info!T4,0)</f>
        <v>0</v>
      </c>
      <c r="EQ36" s="21">
        <f>IF(AND(G32="Wo",G33="L"),Info!U4,0)</f>
        <v>0</v>
      </c>
      <c r="ER36" s="21">
        <f>IF(AND(H32="Wo",H33="L"),Info!V4,0)</f>
        <v>0</v>
      </c>
      <c r="ES36" s="21">
        <f>IF(AND(I32="Wo",I33="L"),Info!W4,0)</f>
        <v>0</v>
      </c>
      <c r="ET36" s="21">
        <f>IF(AND(J32="Wo",J33="L"),Info!X4,0)</f>
        <v>0</v>
      </c>
      <c r="EU36" s="21">
        <f>IF(AND(K32="Wo",K33="L"),Info!Y4,0)</f>
        <v>0</v>
      </c>
      <c r="EV36" s="21">
        <f>IF(AND(L32="Wo",L33="L"),Info!Z4,0)</f>
        <v>0</v>
      </c>
      <c r="EW36" s="21">
        <f>IF(AND(M32="Wo",M33="L"),Info!AA4,0)</f>
        <v>0</v>
      </c>
      <c r="EX36" s="21">
        <f>IF(AND(N32="Wo",N33="L"),Info!AB4,0)</f>
        <v>0</v>
      </c>
      <c r="EY36" s="21">
        <f>IF(AND(O32="Wo",O33="L"),Info!AC4,0)</f>
        <v>0</v>
      </c>
      <c r="EZ36" s="21">
        <f>IF(AND(P32="Wo",P33="L"),Info!AD4,0)</f>
        <v>0</v>
      </c>
      <c r="FA36" s="21">
        <f>IF(AND(Q32="Wo",Q33="L"),Info!AE4,0)</f>
        <v>0</v>
      </c>
      <c r="FB36" s="21">
        <f>IF(AND(R32="Wo",R33="L"),Info!AF4,0)</f>
        <v>0</v>
      </c>
      <c r="FC36" s="21">
        <f>IF(AND(S32="Wo",S33="L"),Info!AG4,0)</f>
        <v>0</v>
      </c>
      <c r="FD36" s="21">
        <f>IF(AND(T32="Wo",T33="L"),Info!AH4,0)</f>
        <v>0</v>
      </c>
      <c r="FE36" s="21">
        <f>IF(AND(U32="Wo",U33="L"),Info!AI4,0)</f>
        <v>0</v>
      </c>
      <c r="FF36" s="21">
        <f>IF(AND(V32="Wo",V33="L"),Info!AJ4,0)</f>
        <v>0</v>
      </c>
      <c r="FG36" s="21">
        <f>IF(AND(W32="Wo",W33="L"),Info!AK4,0)</f>
        <v>0</v>
      </c>
      <c r="FH36" s="21">
        <f>IF(AND(X32="Wo",X33="L"),Info!AL4,0)</f>
        <v>0</v>
      </c>
      <c r="FI36" s="21">
        <f>IF(AND(Y32="Wo",Y33="L"),Info!AM4,0)</f>
        <v>0</v>
      </c>
      <c r="FJ36" s="21">
        <f>IF(AND(Z32="Wo",Z33="L"),Info!AN4,0)</f>
        <v>0</v>
      </c>
      <c r="FK36" s="21">
        <f>IF(AND(AA32="Wo",AA33="L"),Info!AO4,0)</f>
        <v>0</v>
      </c>
      <c r="FL36" s="21">
        <f>IF(AND(AB32="Wo",AB33="L"),Info!AP4,0)</f>
        <v>0</v>
      </c>
      <c r="FM36" s="21">
        <f>IF(AND(AC32="Wo",AC33="L"),Info!AQ4,0)</f>
        <v>0</v>
      </c>
      <c r="FN36" s="21">
        <f>IF(AND(AD32="Wo",AD33="L"),Info!AR4,0)</f>
        <v>0</v>
      </c>
      <c r="FO36" s="21">
        <f>IF(AND(AE32="Wo",AE33="L"),Info!AS4,0)</f>
        <v>0</v>
      </c>
      <c r="FP36" s="21">
        <f>IF(AND(AF32="Wo",AF33="L"),Info!AT4,0)</f>
        <v>0</v>
      </c>
      <c r="FQ36" s="21">
        <f>IF(AND(AG32="Wo",AG33="L"),Info!AU4,0)</f>
        <v>0</v>
      </c>
      <c r="FR36" s="21">
        <f t="shared" si="9"/>
        <v>0</v>
      </c>
      <c r="FS36" s="22"/>
      <c r="FT36" s="22"/>
      <c r="FU36" s="22"/>
      <c r="FV36" s="24" t="s">
        <v>44</v>
      </c>
      <c r="FW36" s="21">
        <f>IF(AND(C40="Wo",C41="L"),Info!Q4,0)</f>
        <v>0</v>
      </c>
      <c r="FX36" s="21">
        <f>IF(AND(D40="Wo",D41="L"),Info!R4,0)</f>
        <v>0</v>
      </c>
      <c r="FY36" s="21">
        <f>IF(AND(E40="Wo",E41="L"),Info!S4,0)</f>
        <v>0</v>
      </c>
      <c r="FZ36" s="21">
        <f>IF(AND(F40="Wo",F41="L"),Info!T4,0)</f>
        <v>0</v>
      </c>
      <c r="GA36" s="21">
        <f>IF(AND(G40="Wo",G41="L"),Info!U4,0)</f>
        <v>0</v>
      </c>
      <c r="GB36" s="21">
        <f>IF(AND(H40="Wo",H41="L"),Info!V4,0)</f>
        <v>0</v>
      </c>
      <c r="GC36" s="21">
        <f>IF(AND(I40="Wo",I41="L"),Info!W4,0)</f>
        <v>0</v>
      </c>
      <c r="GD36" s="21">
        <f>IF(AND(J40="Wo",J41="L"),Info!X4,0)</f>
        <v>0</v>
      </c>
      <c r="GE36" s="21">
        <f>IF(AND(K40="Wo",K41="L"),Info!Y4,0)</f>
        <v>0</v>
      </c>
      <c r="GF36" s="21">
        <f>IF(AND(L40="Wo",L41="L"),Info!Z4,0)</f>
        <v>0</v>
      </c>
      <c r="GG36" s="21">
        <f>IF(AND(M40="Wo",M41="L"),Info!AA4,0)</f>
        <v>0</v>
      </c>
      <c r="GH36" s="21">
        <f>IF(AND(N40="Wo",N41="L"),Info!AB4,0)</f>
        <v>0</v>
      </c>
      <c r="GI36" s="21">
        <f>IF(AND(O40="Wo",O41="L"),Info!AC4,0)</f>
        <v>0</v>
      </c>
      <c r="GJ36" s="21">
        <f>IF(AND(P40="Wo",P41="L"),Info!AD4,0)</f>
        <v>0</v>
      </c>
      <c r="GK36" s="21">
        <f>IF(AND(Q40="Wo",Q41="L"),Info!AE4,0)</f>
        <v>0</v>
      </c>
      <c r="GL36" s="21">
        <f>IF(AND(R40="Wo",R41="L"),Info!AF4,0)</f>
        <v>0</v>
      </c>
      <c r="GM36" s="21">
        <f>IF(AND(S40="Wo",S41="L"),Info!AG4,0)</f>
        <v>0</v>
      </c>
      <c r="GN36" s="21">
        <f>IF(AND(T40="Wo",T41="L"),Info!AH4,0)</f>
        <v>0</v>
      </c>
      <c r="GO36" s="21">
        <f>IF(AND(U40="Wo",U41="L"),Info!AI4,0)</f>
        <v>0</v>
      </c>
      <c r="GP36" s="21">
        <f>IF(AND(V40="Wo",V41="L"),Info!AJ4,0)</f>
        <v>0</v>
      </c>
      <c r="GQ36" s="21">
        <f>IF(AND(W40="Wo",W41="L"),Info!AK4,0)</f>
        <v>0</v>
      </c>
      <c r="GR36" s="21">
        <f>IF(AND(X40="Wo",X41="L"),Info!AL4,0)</f>
        <v>0</v>
      </c>
      <c r="GS36" s="21">
        <f>IF(AND(Y40="Wo",Y41="L"),Info!AM4,0)</f>
        <v>0</v>
      </c>
      <c r="GT36" s="21">
        <f>IF(AND(Z40="Wo",Z41="L"),Info!AN4,0)</f>
        <v>0</v>
      </c>
      <c r="GU36" s="21">
        <f>IF(AND(AA40="Wo",AA41="L"),Info!AO4,0)</f>
        <v>0</v>
      </c>
      <c r="GV36" s="21">
        <f>IF(AND(AB40="Wo",AB41="L"),Info!AP4,0)</f>
        <v>0</v>
      </c>
      <c r="GW36" s="21">
        <f>IF(AND(AC40="Wo",AC41="L"),Info!AQ4,0)</f>
        <v>0</v>
      </c>
      <c r="GX36" s="21">
        <f>IF(AND(AD40="Wo",AD41="L"),Info!AR4,0)</f>
        <v>0</v>
      </c>
      <c r="GY36" s="21">
        <f>IF(AND(AE40="Wo",AE41="L"),Info!AS4,0)</f>
        <v>0</v>
      </c>
      <c r="GZ36" s="21">
        <f>IF(AND(AF40="Wo",AF41="L"),Info!AT4,0)</f>
        <v>0</v>
      </c>
      <c r="HA36" s="21">
        <f>IF(AND(AG40="Wo",AG41="L"),Info!AU4,0)</f>
        <v>0</v>
      </c>
      <c r="HB36" s="21">
        <f t="shared" si="10"/>
        <v>0</v>
      </c>
      <c r="HC36" s="22"/>
      <c r="HD36" s="22"/>
      <c r="HE36" s="22"/>
      <c r="HF36" s="24" t="s">
        <v>44</v>
      </c>
      <c r="HG36" s="21">
        <f>IF(AND(C48="Wo",C49="L"),Info!Q4,0)</f>
        <v>0</v>
      </c>
      <c r="HH36" s="21">
        <f>IF(AND(D48="Wo",D49="L"),Info!R4,0)</f>
        <v>128.92000000000002</v>
      </c>
      <c r="HI36" s="21">
        <f>IF(AND(E48="Wo",E49="L"),Info!S4,0)</f>
        <v>0</v>
      </c>
      <c r="HJ36" s="21">
        <f>IF(AND(F48="Wo",F49="L"),Info!T4,0)</f>
        <v>0</v>
      </c>
      <c r="HK36" s="21">
        <f>IF(AND(G48="Wo",G49="L"),Info!U4,0)</f>
        <v>0</v>
      </c>
      <c r="HL36" s="21">
        <f>IF(AND(H48="Wo",H49="L"),Info!V4,0)</f>
        <v>0</v>
      </c>
      <c r="HM36" s="21">
        <f>IF(AND(I48="Wo",I49="L"),Info!W4,0)</f>
        <v>0</v>
      </c>
      <c r="HN36" s="21">
        <f>IF(AND(J48="Wo",J49="L"),Info!X4,0)</f>
        <v>0</v>
      </c>
      <c r="HO36" s="21">
        <f>IF(AND(K48="Wo",K49="L"),Info!Y4,0)</f>
        <v>0</v>
      </c>
      <c r="HP36" s="21">
        <f>IF(AND(L48="Wo",L49="L"),Info!Z4,0)</f>
        <v>0</v>
      </c>
      <c r="HQ36" s="21">
        <f>IF(AND(M48="Wo",M49="L"),Info!AA4,0)</f>
        <v>0</v>
      </c>
      <c r="HR36" s="21">
        <f>IF(AND(N48="Wo",N49="L"),Info!AB4,0)</f>
        <v>0</v>
      </c>
      <c r="HS36" s="21">
        <f>IF(AND(O48="Wo",O49="L"),Info!AC4,0)</f>
        <v>0</v>
      </c>
      <c r="HT36" s="21">
        <f>IF(AND(P48="Wo",P49="L"),Info!AD4,0)</f>
        <v>0</v>
      </c>
      <c r="HU36" s="21">
        <f>IF(AND(Q48="Wo",Q49="L"),Info!AE4,0)</f>
        <v>0</v>
      </c>
      <c r="HV36" s="21">
        <f>IF(AND(R48="Wo",R49="L"),Info!AF4,0)</f>
        <v>0</v>
      </c>
      <c r="HW36" s="21">
        <f>IF(AND(S48="Wo",S49="L"),Info!AG4,0)</f>
        <v>0</v>
      </c>
      <c r="HX36" s="21">
        <f>IF(AND(T48="Wo",T49="L"),Info!AH4,0)</f>
        <v>0</v>
      </c>
      <c r="HY36" s="21">
        <f>IF(AND(U48="Wo",U49="L"),Info!AI4,0)</f>
        <v>0</v>
      </c>
      <c r="HZ36" s="21">
        <f>IF(AND(V48="Wo",V49="L"),Info!AJ4,0)</f>
        <v>0</v>
      </c>
      <c r="IA36" s="21">
        <f>IF(AND(W48="Wo",W49="L"),Info!AK4,0)</f>
        <v>0</v>
      </c>
      <c r="IB36" s="21">
        <f>IF(AND(X48="Wo",X49="L"),Info!AL4,0)</f>
        <v>0</v>
      </c>
      <c r="IC36" s="21">
        <f>IF(AND(Y48="Wo",Y49="L"),Info!AM4,0)</f>
        <v>0</v>
      </c>
      <c r="ID36" s="21">
        <f>IF(AND(Z48="Wo",Z49="L"),Info!AN4,0)</f>
        <v>0</v>
      </c>
      <c r="IE36" s="21">
        <f>IF(AND(AA48="Wo",AA49="L"),Info!AO4,0)</f>
        <v>0</v>
      </c>
      <c r="IF36" s="21">
        <f>IF(AND(AB48="Wo",AB49="L"),Info!AP4,0)</f>
        <v>0</v>
      </c>
      <c r="IG36" s="21">
        <f>IF(AND(AC48="Wo",AC49="L"),Info!AQ4,0)</f>
        <v>0</v>
      </c>
      <c r="IH36" s="21">
        <f>IF(AND(AD48="Wo",AD49="L"),Info!AR4,0)</f>
        <v>0</v>
      </c>
      <c r="II36" s="21">
        <f>IF(AND(AE48="Wo",AE49="L"),Info!AS4,0)</f>
        <v>0</v>
      </c>
      <c r="IJ36" s="21">
        <f>IF(AND(AF48="Wo",AF49="L"),Info!AT4,0)</f>
        <v>0</v>
      </c>
      <c r="IK36" s="21">
        <f>IF(AND(AG48="Wo",AG49="L"),Info!AU4,0)</f>
        <v>0</v>
      </c>
      <c r="IL36" s="21">
        <f t="shared" si="11"/>
        <v>128.92000000000002</v>
      </c>
      <c r="IM36" s="22"/>
      <c r="IN36" s="22"/>
      <c r="IO36" s="22"/>
      <c r="IP36" s="22"/>
      <c r="IQ36" s="22"/>
      <c r="IR36" s="22"/>
      <c r="IS36" s="22"/>
      <c r="IT36" s="17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</row>
    <row r="37" spans="2:318">
      <c r="C37" s="15" t="s">
        <v>35</v>
      </c>
      <c r="D37" s="15" t="s">
        <v>36</v>
      </c>
      <c r="E37" s="15" t="s">
        <v>36</v>
      </c>
      <c r="F37" s="15" t="s">
        <v>37</v>
      </c>
      <c r="G37" s="15" t="s">
        <v>37</v>
      </c>
      <c r="H37" s="15"/>
      <c r="I37" s="15"/>
      <c r="J37" s="15"/>
      <c r="K37" s="61" t="s">
        <v>95</v>
      </c>
      <c r="L37" s="15" t="s">
        <v>35</v>
      </c>
      <c r="M37" s="15" t="s">
        <v>35</v>
      </c>
      <c r="N37" s="15" t="s">
        <v>36</v>
      </c>
      <c r="O37" s="15" t="s">
        <v>36</v>
      </c>
      <c r="P37" s="15" t="s">
        <v>37</v>
      </c>
      <c r="Q37" s="15" t="s">
        <v>37</v>
      </c>
      <c r="R37" s="61" t="s">
        <v>95</v>
      </c>
      <c r="S37" s="15"/>
      <c r="T37" s="15"/>
      <c r="U37" s="61" t="s">
        <v>95</v>
      </c>
      <c r="V37" s="15" t="s">
        <v>35</v>
      </c>
      <c r="W37" s="15" t="s">
        <v>35</v>
      </c>
      <c r="X37" s="15" t="s">
        <v>36</v>
      </c>
      <c r="Y37" s="15" t="s">
        <v>36</v>
      </c>
      <c r="Z37" s="15" t="s">
        <v>37</v>
      </c>
      <c r="AA37" s="15" t="s">
        <v>37</v>
      </c>
      <c r="AB37" s="15"/>
      <c r="AC37" s="15"/>
      <c r="AD37" s="61" t="s">
        <v>95</v>
      </c>
      <c r="AE37" s="15"/>
      <c r="AF37" s="15" t="s">
        <v>35</v>
      </c>
      <c r="AH37" s="20" t="s">
        <v>45</v>
      </c>
      <c r="AI37" s="21">
        <f>IF(AND(C8="Wo",C9="N"),Info!Q5,0)</f>
        <v>0</v>
      </c>
      <c r="AJ37" s="21">
        <f>IF(AND(D8="Wo",D9="N"),Info!R5,0)</f>
        <v>0</v>
      </c>
      <c r="AK37" s="21">
        <f>IF(AND(E8="Wo",E9="N"),Info!S5,0)</f>
        <v>0</v>
      </c>
      <c r="AL37" s="21">
        <f>IF(AND(F8="Wo",F9="N"),Info!T5,0)</f>
        <v>0</v>
      </c>
      <c r="AM37" s="21">
        <f>IF(AND(G8="Wo",G9="N"),Info!U5,0)</f>
        <v>0</v>
      </c>
      <c r="AN37" s="21">
        <f>IF(AND(H8="Wo",H9="N"),Info!V5,0)</f>
        <v>0</v>
      </c>
      <c r="AO37" s="21">
        <f>IF(AND(I8="Wo",I9="N"),Info!W5,0)</f>
        <v>0</v>
      </c>
      <c r="AP37" s="21">
        <f>IF(AND(J8="Wo",J9="N"),Info!X5,0)</f>
        <v>0</v>
      </c>
      <c r="AQ37" s="21">
        <f>IF(AND(K8="Wo",K9="N"),Info!Y5,0)</f>
        <v>0</v>
      </c>
      <c r="AR37" s="21">
        <f>IF(AND(L8="Wo",L9="N"),Info!Z5,0)</f>
        <v>0</v>
      </c>
      <c r="AS37" s="21">
        <f>IF(AND(M8="Wo",M9="N"),Info!AA5,0)</f>
        <v>0</v>
      </c>
      <c r="AT37" s="21">
        <f>IF(AND(N8="Wo",N9="N"),Info!AB5,0)</f>
        <v>0</v>
      </c>
      <c r="AU37" s="21">
        <f>IF(AND(O8="Wo",O9="N"),Info!AC5,0)</f>
        <v>0</v>
      </c>
      <c r="AV37" s="21">
        <f>IF(AND(P8="Wo",P9="N"),Info!AD5,0)</f>
        <v>0</v>
      </c>
      <c r="AW37" s="21">
        <f>IF(AND(Q8="Wo",Q9="N"),Info!AE5,0)</f>
        <v>0</v>
      </c>
      <c r="AX37" s="21">
        <f>IF(AND(R8="Wo",R9="N"),Info!AF5,0)</f>
        <v>0</v>
      </c>
      <c r="AY37" s="21">
        <f>IF(AND(S8="Wo",S9="N"),Info!AG5,0)</f>
        <v>0</v>
      </c>
      <c r="AZ37" s="21">
        <f>IF(AND(T8="Wo",T9="N"),Info!AH5,0)</f>
        <v>0</v>
      </c>
      <c r="BA37" s="21">
        <f>IF(AND(U8="Wo",U9="N"),Info!AI5,0)</f>
        <v>0</v>
      </c>
      <c r="BB37" s="21">
        <f>IF(AND(V8="Wo",V9="N"),Info!AJ5,0)</f>
        <v>0</v>
      </c>
      <c r="BC37" s="21">
        <f>IF(AND(W8="Wo",W9="N"),Info!AK5,0)</f>
        <v>0</v>
      </c>
      <c r="BD37" s="21">
        <f>IF(AND(X8="Wo",X9="N"),Info!AL5,0)</f>
        <v>0</v>
      </c>
      <c r="BE37" s="21">
        <f>IF(AND(Y8="Wo",Y9="N"),Info!AM5,0)</f>
        <v>0</v>
      </c>
      <c r="BF37" s="21">
        <f>IF(AND(Z8="Wo",Z9="N"),Info!AN5,0)</f>
        <v>0</v>
      </c>
      <c r="BG37" s="21">
        <f>IF(AND(AA8="Wo",AA9="N"),Info!AO5,0)</f>
        <v>0</v>
      </c>
      <c r="BH37" s="21">
        <f>IF(AND(AB8="Wo",AB9="N"),Info!AP5,0)</f>
        <v>0</v>
      </c>
      <c r="BI37" s="21">
        <f>IF(AND(AC8="Wo",AC9="N"),Info!AQ5,0)</f>
        <v>0</v>
      </c>
      <c r="BJ37" s="21">
        <f>IF(AND(AD8="Wo",AD9="N"),Info!AR5,0)</f>
        <v>0</v>
      </c>
      <c r="BK37" s="21">
        <f>IF(AND(AE8="Wo",AE9="N"),Info!AS5,0)</f>
        <v>0</v>
      </c>
      <c r="BL37" s="21">
        <f>IF(AND(AF8="Wo",AF9="N"),Info!AT5,0)</f>
        <v>0</v>
      </c>
      <c r="BM37" s="21">
        <f>IF(AND(AG8="Wo",AG9="N"),Info!AU5,0)</f>
        <v>0</v>
      </c>
      <c r="BN37" s="21">
        <f t="shared" si="6"/>
        <v>0</v>
      </c>
      <c r="BO37" s="22"/>
      <c r="BP37" s="22"/>
      <c r="BQ37" s="22"/>
      <c r="BR37" s="20" t="s">
        <v>45</v>
      </c>
      <c r="BS37" s="21">
        <f>IF(AND(C16="Wo",C17="N"),Info!Q5,0)</f>
        <v>0</v>
      </c>
      <c r="BT37" s="21">
        <f>IF(AND(D16="Wo",D17="N"),Info!R5,0)</f>
        <v>0</v>
      </c>
      <c r="BU37" s="21">
        <f>IF(AND(E16="Wo",E17="N"),Info!S5,0)</f>
        <v>0</v>
      </c>
      <c r="BV37" s="21">
        <f>IF(AND(F16="Wo",F17="N"),Info!T5,0)</f>
        <v>0</v>
      </c>
      <c r="BW37" s="21">
        <f>IF(AND(G16="Wo",G17="N"),Info!U5,0)</f>
        <v>0</v>
      </c>
      <c r="BX37" s="21">
        <f>IF(AND(H16="Wo",H17="N"),Info!V5,0)</f>
        <v>0</v>
      </c>
      <c r="BY37" s="21">
        <f>IF(AND(I16="Wo",I17="N"),Info!W5,0)</f>
        <v>0</v>
      </c>
      <c r="BZ37" s="21">
        <f>IF(AND(J16="Wo",J17="N"),Info!X5,0)</f>
        <v>159.392</v>
      </c>
      <c r="CA37" s="21">
        <f>IF(AND(K16="Wo",K17="N"),Info!Y5,0)</f>
        <v>0</v>
      </c>
      <c r="CB37" s="21">
        <f>IF(AND(L16="Wo",L17="N"),Info!Z5,0)</f>
        <v>0</v>
      </c>
      <c r="CC37" s="21">
        <f>IF(AND(M16="Wo",M17="N"),Info!AA5,0)</f>
        <v>0</v>
      </c>
      <c r="CD37" s="21">
        <f>IF(AND(N16="Wo",N17="N"),Info!AB5,0)</f>
        <v>0</v>
      </c>
      <c r="CE37" s="21">
        <f>IF(AND(O16="Wo",O17="N"),Info!AC5,0)</f>
        <v>0</v>
      </c>
      <c r="CF37" s="21">
        <f>IF(AND(P16="Wo",P17="N"),Info!AD5,0)</f>
        <v>0</v>
      </c>
      <c r="CG37" s="21">
        <f>IF(AND(Q16="Wo",Q17="N"),Info!AE5,0)</f>
        <v>0</v>
      </c>
      <c r="CH37" s="21">
        <f>IF(AND(R16="Wo",R17="N"),Info!AF5,0)</f>
        <v>0</v>
      </c>
      <c r="CI37" s="21">
        <f>IF(AND(S16="Wo",S17="N"),Info!AG5,0)</f>
        <v>0</v>
      </c>
      <c r="CJ37" s="21">
        <f>IF(AND(T16="Wo",T17="N"),Info!AH5,0)</f>
        <v>0</v>
      </c>
      <c r="CK37" s="21">
        <f>IF(AND(U16="Wo",U17="N"),Info!AI5,0)</f>
        <v>0</v>
      </c>
      <c r="CL37" s="21">
        <f>IF(AND(V16="Wo",V17="N"),Info!AJ5,0)</f>
        <v>0</v>
      </c>
      <c r="CM37" s="21">
        <f>IF(AND(W16="Wo",W17="N"),Info!AK5,0)</f>
        <v>0</v>
      </c>
      <c r="CN37" s="21">
        <f>IF(AND(X16="Wo",X17="N"),Info!AL5,0)</f>
        <v>0</v>
      </c>
      <c r="CO37" s="21">
        <f>IF(AND(Y16="Wo",Y17="N"),Info!AM5,0)</f>
        <v>0</v>
      </c>
      <c r="CP37" s="21">
        <f>IF(AND(Z16="Wo",Z17="N"),Info!AN5,0)</f>
        <v>0</v>
      </c>
      <c r="CQ37" s="21">
        <f>IF(AND(AA16="Wo",AA17="N"),Info!AO5,0)</f>
        <v>0</v>
      </c>
      <c r="CR37" s="21">
        <f>IF(AND(AB16="Wo",AB17="N"),Info!AP5,0)</f>
        <v>0</v>
      </c>
      <c r="CS37" s="21">
        <f>IF(AND(AC16="Wo",AC17="N"),Info!AQ5,0)</f>
        <v>0</v>
      </c>
      <c r="CT37" s="21">
        <f>IF(AND(AD16="Wo",AD17="N"),Info!AR5,0)</f>
        <v>0</v>
      </c>
      <c r="CU37" s="21">
        <f>IF(AND(AE16="Wo",AE17="N"),Info!AS5,0)</f>
        <v>0</v>
      </c>
      <c r="CV37" s="21">
        <f>IF(AND(AF16="Wo",AF17="N"),Info!AT5,0)</f>
        <v>0</v>
      </c>
      <c r="CW37" s="21">
        <f>IF(AND(AG16="Wo",AG17="N"),Info!AU5,0)</f>
        <v>0</v>
      </c>
      <c r="CX37" s="21">
        <f t="shared" si="7"/>
        <v>159.392</v>
      </c>
      <c r="CY37" s="22"/>
      <c r="CZ37" s="22"/>
      <c r="DA37" s="22"/>
      <c r="DB37" s="20" t="s">
        <v>45</v>
      </c>
      <c r="DC37" s="21">
        <f>IF(AND(C24="Wo",C25="N"),Info!Q5,0)</f>
        <v>0</v>
      </c>
      <c r="DD37" s="21">
        <f>IF(AND(D24="Wo",D25="N"),Info!R5,0)</f>
        <v>0</v>
      </c>
      <c r="DE37" s="21">
        <f>IF(AND(E24="Wo",E25="N"),Info!S5,0)</f>
        <v>0</v>
      </c>
      <c r="DF37" s="21">
        <f>IF(AND(F24="Wo",F25="N"),Info!T5,0)</f>
        <v>0</v>
      </c>
      <c r="DG37" s="21">
        <f>IF(AND(G24="Wo",G25="N"),Info!U5,0)</f>
        <v>0</v>
      </c>
      <c r="DH37" s="21">
        <f>IF(AND(H24="Wo",H25="N"),Info!V5,0)</f>
        <v>0</v>
      </c>
      <c r="DI37" s="21">
        <f>IF(AND(I24="Wo",I25="N"),Info!W5,0)</f>
        <v>0</v>
      </c>
      <c r="DJ37" s="21">
        <f>IF(AND(J24="Wo",J25="N"),Info!X5,0)</f>
        <v>0</v>
      </c>
      <c r="DK37" s="21">
        <f>IF(AND(K24="Wo",K25="N"),Info!Y5,0)</f>
        <v>0</v>
      </c>
      <c r="DL37" s="21">
        <f>IF(AND(L24="Wo",L25="N"),Info!Z5,0)</f>
        <v>0</v>
      </c>
      <c r="DM37" s="21">
        <f>IF(AND(M24="Wo",M25="N"),Info!AA5,0)</f>
        <v>0</v>
      </c>
      <c r="DN37" s="21">
        <f>IF(AND(N24="Wo",N25="N"),Info!AB5,0)</f>
        <v>0</v>
      </c>
      <c r="DO37" s="21">
        <f>IF(AND(O24="Wo",O25="N"),Info!AC5,0)</f>
        <v>0</v>
      </c>
      <c r="DP37" s="21">
        <f>IF(AND(P24="Wo",P25="N"),Info!AD5,0)</f>
        <v>0</v>
      </c>
      <c r="DQ37" s="21">
        <f>IF(AND(Q24="Wo",Q25="N"),Info!AE5,0)</f>
        <v>0</v>
      </c>
      <c r="DR37" s="21">
        <f>IF(AND(R24="Wo",R25="N"),Info!AF5,0)</f>
        <v>0</v>
      </c>
      <c r="DS37" s="21">
        <f>IF(AND(S24="Wo",S25="N"),Info!AG5,0)</f>
        <v>159.392</v>
      </c>
      <c r="DT37" s="21">
        <f>IF(AND(T24="Wo",T25="N"),Info!AH5,0)</f>
        <v>0</v>
      </c>
      <c r="DU37" s="21">
        <f>IF(AND(U24="Wo",U25="N"),Info!AI5,0)</f>
        <v>0</v>
      </c>
      <c r="DV37" s="21">
        <f>IF(AND(V24="Wo",V25="N"),Info!AJ5,0)</f>
        <v>0</v>
      </c>
      <c r="DW37" s="21">
        <f>IF(AND(W24="Wo",W25="N"),Info!AK5,0)</f>
        <v>0</v>
      </c>
      <c r="DX37" s="21">
        <f>IF(AND(X24="Wo",X25="N"),Info!AL5,0)</f>
        <v>0</v>
      </c>
      <c r="DY37" s="21">
        <f>IF(AND(Y24="Wo",Y25="N"),Info!AM5,0)</f>
        <v>0</v>
      </c>
      <c r="DZ37" s="21">
        <f>IF(AND(Z24="Wo",Z25="N"),Info!AN5,0)</f>
        <v>0</v>
      </c>
      <c r="EA37" s="21">
        <f>IF(AND(AA24="Wo",AA25="N"),Info!AO5,0)</f>
        <v>0</v>
      </c>
      <c r="EB37" s="21">
        <f>IF(AND(AB24="Wo",AB25="N"),Info!AP5,0)</f>
        <v>0</v>
      </c>
      <c r="EC37" s="21">
        <f>IF(AND(AC24="Wo",AC25="N"),Info!AQ5,0)</f>
        <v>0</v>
      </c>
      <c r="ED37" s="21">
        <f>IF(AND(AD24="Wo",AD25="N"),Info!AR5,0)</f>
        <v>0</v>
      </c>
      <c r="EE37" s="21">
        <f>IF(AND(AE24="Wo",AE25="N"),Info!AS5,0)</f>
        <v>0</v>
      </c>
      <c r="EF37" s="21">
        <f>IF(AND(AF24="Wo",AF25="N"),Info!AT5,0)</f>
        <v>0</v>
      </c>
      <c r="EG37" s="21">
        <f>IF(AND(AG24="Wo",AG25="N"),Info!AU5,0)</f>
        <v>0</v>
      </c>
      <c r="EH37" s="21">
        <f t="shared" si="8"/>
        <v>159.392</v>
      </c>
      <c r="EI37" s="22"/>
      <c r="EJ37" s="22"/>
      <c r="EK37" s="22"/>
      <c r="EL37" s="20" t="s">
        <v>45</v>
      </c>
      <c r="EM37" s="21">
        <f>IF(AND(C32="Wo",C33="N"),Info!Q5,0)</f>
        <v>0</v>
      </c>
      <c r="EN37" s="21">
        <f>IF(AND(D32="Wo",D33="N"),Info!R5,0)</f>
        <v>0</v>
      </c>
      <c r="EO37" s="21">
        <f>IF(AND(E32="Wo",E33="N"),Info!S5,0)</f>
        <v>0</v>
      </c>
      <c r="EP37" s="21">
        <f>IF(AND(F32="Wo",F33="N"),Info!T5,0)</f>
        <v>0</v>
      </c>
      <c r="EQ37" s="21">
        <f>IF(AND(G32="Wo",G33="N"),Info!U5,0)</f>
        <v>159.392</v>
      </c>
      <c r="ER37" s="21">
        <f>IF(AND(H32="Wo",H33="N"),Info!V5,0)</f>
        <v>0</v>
      </c>
      <c r="ES37" s="21">
        <f>IF(AND(I32="Wo",I33="N"),Info!W5,0)</f>
        <v>0</v>
      </c>
      <c r="ET37" s="21">
        <f>IF(AND(J32="Wo",J33="N"),Info!X5,0)</f>
        <v>0</v>
      </c>
      <c r="EU37" s="21">
        <f>IF(AND(K32="Wo",K33="N"),Info!Y5,0)</f>
        <v>0</v>
      </c>
      <c r="EV37" s="21">
        <f>IF(AND(L32="Wo",L33="N"),Info!Z5,0)</f>
        <v>0</v>
      </c>
      <c r="EW37" s="21">
        <f>IF(AND(M32="Wo",M33="N"),Info!AA5,0)</f>
        <v>0</v>
      </c>
      <c r="EX37" s="21">
        <f>IF(AND(N32="Wo",N33="N"),Info!AB5,0)</f>
        <v>0</v>
      </c>
      <c r="EY37" s="21">
        <f>IF(AND(O32="Wo",O33="N"),Info!AC5,0)</f>
        <v>0</v>
      </c>
      <c r="EZ37" s="21">
        <f>IF(AND(P32="Wo",P33="N"),Info!AD5,0)</f>
        <v>0</v>
      </c>
      <c r="FA37" s="21">
        <f>IF(AND(Q32="Wo",Q33="N"),Info!AE5,0)</f>
        <v>0</v>
      </c>
      <c r="FB37" s="21">
        <f>IF(AND(R32="Wo",R33="N"),Info!AF5,0)</f>
        <v>0</v>
      </c>
      <c r="FC37" s="21">
        <f>IF(AND(S32="Wo",S33="N"),Info!AG5,0)</f>
        <v>0</v>
      </c>
      <c r="FD37" s="21">
        <f>IF(AND(T32="Wo",T33="N"),Info!AH5,0)</f>
        <v>0</v>
      </c>
      <c r="FE37" s="21">
        <f>IF(AND(U32="Wo",U33="N"),Info!AI5,0)</f>
        <v>0</v>
      </c>
      <c r="FF37" s="21">
        <f>IF(AND(V32="Wo",V33="N"),Info!AJ5,0)</f>
        <v>0</v>
      </c>
      <c r="FG37" s="21">
        <f>IF(AND(W32="Wo",W33="N"),Info!AK5,0)</f>
        <v>0</v>
      </c>
      <c r="FH37" s="21">
        <f>IF(AND(X32="Wo",X33="N"),Info!AL5,0)</f>
        <v>0</v>
      </c>
      <c r="FI37" s="21">
        <f>IF(AND(Y32="Wo",Y33="N"),Info!AM5,0)</f>
        <v>0</v>
      </c>
      <c r="FJ37" s="21">
        <f>IF(AND(Z32="Wo",Z33="N"),Info!AN5,0)</f>
        <v>0</v>
      </c>
      <c r="FK37" s="21">
        <f>IF(AND(AA32="Wo",AA33="N"),Info!AO5,0)</f>
        <v>0</v>
      </c>
      <c r="FL37" s="21">
        <f>IF(AND(AB32="Wo",AB33="N"),Info!AP5,0)</f>
        <v>159.392</v>
      </c>
      <c r="FM37" s="21">
        <f>IF(AND(AC32="Wo",AC33="N"),Info!AQ5,0)</f>
        <v>0</v>
      </c>
      <c r="FN37" s="21">
        <f>IF(AND(AD32="Wo",AD33="N"),Info!AR5,0)</f>
        <v>0</v>
      </c>
      <c r="FO37" s="21">
        <f>IF(AND(AE32="Wo",AE33="N"),Info!AS5,0)</f>
        <v>0</v>
      </c>
      <c r="FP37" s="21">
        <f>IF(AND(AF32="Wo",AF33="N"),Info!AT5,0)</f>
        <v>0</v>
      </c>
      <c r="FQ37" s="21">
        <f>IF(AND(AG32="Wo",AG33="N"),Info!AU5,0)</f>
        <v>0</v>
      </c>
      <c r="FR37" s="21">
        <f t="shared" si="9"/>
        <v>318.78399999999999</v>
      </c>
      <c r="FS37" s="22"/>
      <c r="FT37" s="22"/>
      <c r="FU37" s="22"/>
      <c r="FV37" s="20" t="s">
        <v>45</v>
      </c>
      <c r="FW37" s="21">
        <f>IF(AND(C40="Wo",C41="N"),Info!Q5,0)</f>
        <v>0</v>
      </c>
      <c r="FX37" s="21">
        <f>IF(AND(D40="Wo",D41="N"),Info!R5,0)</f>
        <v>0</v>
      </c>
      <c r="FY37" s="21">
        <f>IF(AND(E40="Wo",E41="N"),Info!S5,0)</f>
        <v>0</v>
      </c>
      <c r="FZ37" s="21">
        <f>IF(AND(F40="Wo",F41="N"),Info!T5,0)</f>
        <v>0</v>
      </c>
      <c r="GA37" s="21">
        <f>IF(AND(G40="Wo",G41="N"),Info!U5,0)</f>
        <v>0</v>
      </c>
      <c r="GB37" s="21">
        <f>IF(AND(H40="Wo",H41="N"),Info!V5,0)</f>
        <v>0</v>
      </c>
      <c r="GC37" s="21">
        <f>IF(AND(I40="Wo",I41="N"),Info!W5,0)</f>
        <v>0</v>
      </c>
      <c r="GD37" s="21">
        <f>IF(AND(J40="Wo",J41="N"),Info!X5,0)</f>
        <v>0</v>
      </c>
      <c r="GE37" s="21">
        <f>IF(AND(K40="Wo",K41="N"),Info!Y5,0)</f>
        <v>0</v>
      </c>
      <c r="GF37" s="21">
        <f>IF(AND(L40="Wo",L41="N"),Info!Z5,0)</f>
        <v>0</v>
      </c>
      <c r="GG37" s="21">
        <f>IF(AND(M40="Wo",M41="N"),Info!AA5,0)</f>
        <v>0</v>
      </c>
      <c r="GH37" s="21">
        <f>IF(AND(N40="Wo",N41="N"),Info!AB5,0)</f>
        <v>0</v>
      </c>
      <c r="GI37" s="21">
        <f>IF(AND(O40="Wo",O41="N"),Info!AC5,0)</f>
        <v>0</v>
      </c>
      <c r="GJ37" s="21">
        <f>IF(AND(P40="Wo",P41="N"),Info!AD5,0)</f>
        <v>159.392</v>
      </c>
      <c r="GK37" s="21">
        <f>IF(AND(Q40="Wo",Q41="N"),Info!AE5,0)</f>
        <v>0</v>
      </c>
      <c r="GL37" s="21">
        <f>IF(AND(R40="Wo",R41="N"),Info!AF5,0)</f>
        <v>0</v>
      </c>
      <c r="GM37" s="21">
        <f>IF(AND(S40="Wo",S41="N"),Info!AG5,0)</f>
        <v>0</v>
      </c>
      <c r="GN37" s="21">
        <f>IF(AND(T40="Wo",T41="N"),Info!AH5,0)</f>
        <v>0</v>
      </c>
      <c r="GO37" s="21">
        <f>IF(AND(U40="Wo",U41="N"),Info!AI5,0)</f>
        <v>0</v>
      </c>
      <c r="GP37" s="21">
        <f>IF(AND(V40="Wo",V41="N"),Info!AJ5,0)</f>
        <v>0</v>
      </c>
      <c r="GQ37" s="21">
        <f>IF(AND(W40="Wo",W41="N"),Info!AK5,0)</f>
        <v>0</v>
      </c>
      <c r="GR37" s="21">
        <f>IF(AND(X40="Wo",X41="N"),Info!AL5,0)</f>
        <v>0</v>
      </c>
      <c r="GS37" s="21">
        <f>IF(AND(Y40="Wo",Y41="N"),Info!AM5,0)</f>
        <v>0</v>
      </c>
      <c r="GT37" s="21">
        <f>IF(AND(Z40="Wo",Z41="N"),Info!AN5,0)</f>
        <v>0</v>
      </c>
      <c r="GU37" s="21">
        <f>IF(AND(AA40="Wo",AA41="N"),Info!AO5,0)</f>
        <v>0</v>
      </c>
      <c r="GV37" s="21">
        <f>IF(AND(AB40="Wo",AB41="N"),Info!AP5,0)</f>
        <v>0</v>
      </c>
      <c r="GW37" s="21">
        <f>IF(AND(AC40="Wo",AC41="N"),Info!AQ5,0)</f>
        <v>0</v>
      </c>
      <c r="GX37" s="21">
        <f>IF(AND(AD40="Wo",AD41="N"),Info!AR5,0)</f>
        <v>0</v>
      </c>
      <c r="GY37" s="21">
        <f>IF(AND(AE40="Wo",AE41="N"),Info!AS5,0)</f>
        <v>0</v>
      </c>
      <c r="GZ37" s="21">
        <f>IF(AND(AF40="Wo",AF41="N"),Info!AT5,0)</f>
        <v>0</v>
      </c>
      <c r="HA37" s="21">
        <f>IF(AND(AG40="Wo",AG41="N"),Info!AU5,0)</f>
        <v>0</v>
      </c>
      <c r="HB37" s="21">
        <f t="shared" si="10"/>
        <v>159.392</v>
      </c>
      <c r="HC37" s="22"/>
      <c r="HD37" s="22"/>
      <c r="HE37" s="22"/>
      <c r="HF37" s="20" t="s">
        <v>45</v>
      </c>
      <c r="HG37" s="21">
        <f>IF(AND(C48="Wo",C48="N"),Info!Q5,0)</f>
        <v>0</v>
      </c>
      <c r="HH37" s="21">
        <f>IF(AND(D48="Wo",D48="N"),Info!R5,0)</f>
        <v>0</v>
      </c>
      <c r="HI37" s="21">
        <f>IF(AND(E48="Wo",E48="N"),Info!S5,0)</f>
        <v>0</v>
      </c>
      <c r="HJ37" s="21">
        <f>IF(AND(F48="Wo",F48="N"),Info!T5,0)</f>
        <v>0</v>
      </c>
      <c r="HK37" s="21">
        <f>IF(AND(G48="Wo",G48="N"),Info!U5,0)</f>
        <v>0</v>
      </c>
      <c r="HL37" s="21">
        <f>IF(AND(H48="Wo",H48="N"),Info!V5,0)</f>
        <v>0</v>
      </c>
      <c r="HM37" s="21">
        <f>IF(AND(I48="Wo",I48="N"),Info!W5,0)</f>
        <v>0</v>
      </c>
      <c r="HN37" s="21">
        <f>IF(AND(J48="Wo",J48="N"),Info!X5,0)</f>
        <v>0</v>
      </c>
      <c r="HO37" s="21">
        <f>IF(AND(K48="Wo",K48="N"),Info!Y5,0)</f>
        <v>0</v>
      </c>
      <c r="HP37" s="21">
        <f>IF(AND(L48="Wo",L48="N"),Info!Z5,0)</f>
        <v>0</v>
      </c>
      <c r="HQ37" s="21">
        <f>IF(AND(M48="Wo",M48="N"),Info!AA5,0)</f>
        <v>0</v>
      </c>
      <c r="HR37" s="21">
        <f>IF(AND(N48="Wo",N48="N"),Info!AB5,0)</f>
        <v>0</v>
      </c>
      <c r="HS37" s="21">
        <f>IF(AND(O48="Wo",O48="N"),Info!AC5,0)</f>
        <v>0</v>
      </c>
      <c r="HT37" s="21">
        <f>IF(AND(P48="Wo",P48="N"),Info!AD5,0)</f>
        <v>0</v>
      </c>
      <c r="HU37" s="21">
        <f>IF(AND(Q48="Wo",Q48="N"),Info!AE5,0)</f>
        <v>0</v>
      </c>
      <c r="HV37" s="21">
        <f>IF(AND(R48="Wo",R48="N"),Info!AF5,0)</f>
        <v>0</v>
      </c>
      <c r="HW37" s="21">
        <f>IF(AND(S48="Wo",S48="N"),Info!AG5,0)</f>
        <v>0</v>
      </c>
      <c r="HX37" s="21">
        <f>IF(AND(T48="Wo",T48="N"),Info!AH5,0)</f>
        <v>0</v>
      </c>
      <c r="HY37" s="21">
        <f>IF(AND(U48="Wo",U48="N"),Info!AI5,0)</f>
        <v>0</v>
      </c>
      <c r="HZ37" s="21">
        <f>IF(AND(V48="Wo",V48="N"),Info!AJ5,0)</f>
        <v>0</v>
      </c>
      <c r="IA37" s="21">
        <f>IF(AND(W48="Wo",W48="N"),Info!AK5,0)</f>
        <v>0</v>
      </c>
      <c r="IB37" s="21">
        <f>IF(AND(X48="Wo",X48="N"),Info!AL5,0)</f>
        <v>0</v>
      </c>
      <c r="IC37" s="21">
        <f>IF(AND(Y48="Wo",Y48="N"),Info!AM5,0)</f>
        <v>0</v>
      </c>
      <c r="ID37" s="21">
        <f>IF(AND(Z48="Wo",Z48="N"),Info!AN5,0)</f>
        <v>0</v>
      </c>
      <c r="IE37" s="21">
        <f>IF(AND(AA48="Wo",AA48="N"),Info!AO5,0)</f>
        <v>0</v>
      </c>
      <c r="IF37" s="21">
        <f>IF(AND(AB48="Wo",AB48="N"),Info!AP5,0)</f>
        <v>0</v>
      </c>
      <c r="IG37" s="21">
        <f>IF(AND(AC48="Wo",AC48="N"),Info!AQ5,0)</f>
        <v>0</v>
      </c>
      <c r="IH37" s="21">
        <f>IF(AND(AD48="Wo",AD48="N"),Info!AR5,0)</f>
        <v>0</v>
      </c>
      <c r="II37" s="21">
        <f>IF(AND(AE48="Wo",AE48="N"),Info!AS5,0)</f>
        <v>0</v>
      </c>
      <c r="IJ37" s="21">
        <f>IF(AND(AF48="Wo",AF48="N"),Info!AT5,0)</f>
        <v>0</v>
      </c>
      <c r="IK37" s="21">
        <f>IF(AND(AG48="Wo",AG48="N"),Info!AU5,0)</f>
        <v>0</v>
      </c>
      <c r="IL37" s="21">
        <f t="shared" si="11"/>
        <v>0</v>
      </c>
      <c r="IM37" s="22"/>
      <c r="IN37" s="22"/>
      <c r="IO37" s="22"/>
      <c r="IP37" s="22"/>
      <c r="IQ37" s="22"/>
      <c r="IR37" s="22"/>
      <c r="IS37" s="22"/>
      <c r="IT37" s="17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</row>
    <row r="38" spans="2:318">
      <c r="AH38" s="20" t="s">
        <v>46</v>
      </c>
      <c r="AI38" s="21">
        <f>IF(AND(C8="Do",C9="V"),Info!Q3,0)</f>
        <v>0</v>
      </c>
      <c r="AJ38" s="21">
        <f>IF(AND(D8="Do",D9="V"),Info!R3,0)</f>
        <v>0</v>
      </c>
      <c r="AK38" s="21">
        <f>IF(AND(E8="Do",E9="V"),Info!S3,0)</f>
        <v>0</v>
      </c>
      <c r="AL38" s="21">
        <f>IF(AND(F8="Do",F9="V"),Info!T3,0)</f>
        <v>0</v>
      </c>
      <c r="AM38" s="21">
        <f>IF(AND(G8="Do",G9="V"),Info!U3,0)</f>
        <v>0</v>
      </c>
      <c r="AN38" s="21">
        <f>IF(AND(H8="Do",H9="V"),Info!V3,0)</f>
        <v>0</v>
      </c>
      <c r="AO38" s="21">
        <f>IF(AND(I8="Do",I9="V"),Info!W3,0)</f>
        <v>0</v>
      </c>
      <c r="AP38" s="21">
        <f>IF(AND(J8="Do",J9="V"),Info!X3,0)</f>
        <v>0</v>
      </c>
      <c r="AQ38" s="21">
        <f>IF(AND(K8="Do",K9="V"),Info!Y3,0)</f>
        <v>0</v>
      </c>
      <c r="AR38" s="21">
        <f>IF(AND(L8="Do",L9="V"),Info!Z3,0)</f>
        <v>0</v>
      </c>
      <c r="AS38" s="21">
        <f>IF(AND(M8="Do",M9="V"),Info!AA3,0)</f>
        <v>0</v>
      </c>
      <c r="AT38" s="21">
        <f>IF(AND(N8="Do",N9="V"),Info!AB3,0)</f>
        <v>0</v>
      </c>
      <c r="AU38" s="21">
        <f>IF(AND(O8="Do",O9="V"),Info!AC3,0)</f>
        <v>128.92000000000002</v>
      </c>
      <c r="AV38" s="21">
        <f>IF(AND(P8="Do",P9="V"),Info!AD3,0)</f>
        <v>0</v>
      </c>
      <c r="AW38" s="21">
        <f>IF(AND(Q8="Do",Q9="V"),Info!AE3,0)</f>
        <v>0</v>
      </c>
      <c r="AX38" s="21">
        <f>IF(AND(R8="Do",R9="V"),Info!AF3,0)</f>
        <v>0</v>
      </c>
      <c r="AY38" s="21">
        <f>IF(AND(S8="Do",S9="V"),Info!AG3,0)</f>
        <v>0</v>
      </c>
      <c r="AZ38" s="21">
        <f>IF(AND(T8="Do",T9="V"),Info!AH3,0)</f>
        <v>0</v>
      </c>
      <c r="BA38" s="21">
        <f>IF(AND(U8="Do",U9="V"),Info!AI3,0)</f>
        <v>0</v>
      </c>
      <c r="BB38" s="21">
        <f>IF(AND(V8="Do",V9="V"),Info!AJ3,0)</f>
        <v>0</v>
      </c>
      <c r="BC38" s="21">
        <f>IF(AND(W8="Do",W9="V"),Info!AK3,0)</f>
        <v>0</v>
      </c>
      <c r="BD38" s="21">
        <f>IF(AND(X8="Do",X9="V"),Info!AL3,0)</f>
        <v>0</v>
      </c>
      <c r="BE38" s="21">
        <f>IF(AND(Y8="Do",Y9="V"),Info!AM3,0)</f>
        <v>0</v>
      </c>
      <c r="BF38" s="21">
        <f>IF(AND(Z8="Do",Z9="V"),Info!AN3,0)</f>
        <v>0</v>
      </c>
      <c r="BG38" s="21">
        <f>IF(AND(AA8="Do",AA9="V"),Info!AO3,0)</f>
        <v>0</v>
      </c>
      <c r="BH38" s="21">
        <f>IF(AND(AB8="Do",AB9="V"),Info!AP3,0)</f>
        <v>0</v>
      </c>
      <c r="BI38" s="21">
        <f>IF(AND(AC8="Do",AC9="V"),Info!AQ3,0)</f>
        <v>0</v>
      </c>
      <c r="BJ38" s="21">
        <f>IF(AND(AD8="Do",AD9="V"),Info!AR3,0)</f>
        <v>0</v>
      </c>
      <c r="BK38" s="21">
        <f>IF(AND(AE8="Do",AE9="V"),Info!AS3,0)</f>
        <v>0</v>
      </c>
      <c r="BL38" s="21">
        <f>IF(AND(AF8="Do",AF9="V"),Info!AT3,0)</f>
        <v>0</v>
      </c>
      <c r="BM38" s="21">
        <f>IF(AND(AG8="Do",AG9="V"),Info!AU3,0)</f>
        <v>0</v>
      </c>
      <c r="BN38" s="21">
        <f t="shared" si="6"/>
        <v>128.92000000000002</v>
      </c>
      <c r="BO38" s="22"/>
      <c r="BP38" s="22"/>
      <c r="BQ38" s="22"/>
      <c r="BR38" s="20" t="s">
        <v>46</v>
      </c>
      <c r="BS38" s="21">
        <f>IF(AND(C16="Do",C17="V"),Info!Q3,0)</f>
        <v>0</v>
      </c>
      <c r="BT38" s="21">
        <f>IF(AND(D16="Do",D17="V"),Info!R3,0)</f>
        <v>0</v>
      </c>
      <c r="BU38" s="21">
        <f>IF(AND(E16="Do",E17="V"),Info!S3,0)</f>
        <v>0</v>
      </c>
      <c r="BV38" s="21">
        <f>IF(AND(F16="Do",F17="V"),Info!T3,0)</f>
        <v>0</v>
      </c>
      <c r="BW38" s="21">
        <f>IF(AND(G16="Do",G17="V"),Info!U3,0)</f>
        <v>0</v>
      </c>
      <c r="BX38" s="21">
        <f>IF(AND(H16="Do",H17="V"),Info!V3,0)</f>
        <v>0</v>
      </c>
      <c r="BY38" s="21">
        <f>IF(AND(I16="Do",I17="V"),Info!W3,0)</f>
        <v>0</v>
      </c>
      <c r="BZ38" s="21">
        <f>IF(AND(J16="Do",J17="V"),Info!X3,0)</f>
        <v>0</v>
      </c>
      <c r="CA38" s="21">
        <f>IF(AND(K16="Do",K17="V"),Info!Y3,0)</f>
        <v>0</v>
      </c>
      <c r="CB38" s="21">
        <f>IF(AND(L16="Do",L17="V"),Info!Z3,0)</f>
        <v>0</v>
      </c>
      <c r="CC38" s="21">
        <f>IF(AND(M16="Do",M17="V"),Info!AA3,0)</f>
        <v>0</v>
      </c>
      <c r="CD38" s="21">
        <f>IF(AND(N16="Do",N17="V"),Info!AB3,0)</f>
        <v>0</v>
      </c>
      <c r="CE38" s="21">
        <f>IF(AND(O16="Do",O17="V"),Info!AC3,0)</f>
        <v>0</v>
      </c>
      <c r="CF38" s="21">
        <f>IF(AND(P16="Do",P17="V"),Info!AD3,0)</f>
        <v>0</v>
      </c>
      <c r="CG38" s="21">
        <f>IF(AND(Q16="Do",Q17="V"),Info!AE3,0)</f>
        <v>0</v>
      </c>
      <c r="CH38" s="21">
        <f>IF(AND(R16="Do",R17="V"),Info!AF3,0)</f>
        <v>0</v>
      </c>
      <c r="CI38" s="21">
        <f>IF(AND(S16="Do",S17="V"),Info!AG3,0)</f>
        <v>0</v>
      </c>
      <c r="CJ38" s="21">
        <f>IF(AND(T16="Do",T17="V"),Info!AH3,0)</f>
        <v>0</v>
      </c>
      <c r="CK38" s="21">
        <f>IF(AND(U16="Do",U17="V"),Info!AI3,0)</f>
        <v>0</v>
      </c>
      <c r="CL38" s="21">
        <f>IF(AND(V16="Do",V17="V"),Info!AJ3,0)</f>
        <v>0</v>
      </c>
      <c r="CM38" s="21">
        <f>IF(AND(W16="Do",W17="V"),Info!AK3,0)</f>
        <v>0</v>
      </c>
      <c r="CN38" s="21">
        <f>IF(AND(X16="Do",X17="V"),Info!AL3,0)</f>
        <v>0</v>
      </c>
      <c r="CO38" s="21">
        <f>IF(AND(Y16="Do",Y17="V"),Info!AM3,0)</f>
        <v>128.92000000000002</v>
      </c>
      <c r="CP38" s="21">
        <f>IF(AND(Z16="Do",Z17="V"),Info!AN3,0)</f>
        <v>0</v>
      </c>
      <c r="CQ38" s="21">
        <f>IF(AND(AA16="Do",AA17="V"),Info!AO3,0)</f>
        <v>0</v>
      </c>
      <c r="CR38" s="21">
        <f>IF(AND(AB16="Do",AB17="V"),Info!AP3,0)</f>
        <v>0</v>
      </c>
      <c r="CS38" s="21">
        <f>IF(AND(AC16="Do",AC17="V"),Info!AQ3,0)</f>
        <v>0</v>
      </c>
      <c r="CT38" s="21">
        <f>IF(AND(AD16="Do",AD17="V"),Info!AR3,0)</f>
        <v>0</v>
      </c>
      <c r="CU38" s="21">
        <f>IF(AND(AE16="Do",AE17="V"),Info!AS3,0)</f>
        <v>0</v>
      </c>
      <c r="CV38" s="21">
        <f>IF(AND(AF16="Do",AF17="V"),Info!AT3,0)</f>
        <v>0</v>
      </c>
      <c r="CW38" s="21">
        <f>IF(AND(AG16="Do",AG17="V"),Info!AU3,0)</f>
        <v>0</v>
      </c>
      <c r="CX38" s="21">
        <f t="shared" si="7"/>
        <v>128.92000000000002</v>
      </c>
      <c r="CY38" s="22"/>
      <c r="CZ38" s="22"/>
      <c r="DA38" s="22"/>
      <c r="DB38" s="20" t="s">
        <v>46</v>
      </c>
      <c r="DC38" s="21">
        <f>IF(AND(C24="Do",C25="V"),Info!Q3,0)</f>
        <v>0</v>
      </c>
      <c r="DD38" s="21">
        <f>IF(AND(D24="Do",D25="V"),Info!R3,0)</f>
        <v>0</v>
      </c>
      <c r="DE38" s="21">
        <f>IF(AND(E24="Do",E25="V"),Info!S3,0)</f>
        <v>0</v>
      </c>
      <c r="DF38" s="21">
        <f>IF(AND(F24="Do",F25="V"),Info!T3,0)</f>
        <v>0</v>
      </c>
      <c r="DG38" s="21">
        <f>IF(AND(G24="Do",G25="V"),Info!U3,0)</f>
        <v>0</v>
      </c>
      <c r="DH38" s="21">
        <f>IF(AND(H24="Do",H25="V"),Info!V3,0)</f>
        <v>0</v>
      </c>
      <c r="DI38" s="21">
        <f>IF(AND(I24="Do",I25="V"),Info!W3,0)</f>
        <v>0</v>
      </c>
      <c r="DJ38" s="21">
        <f>IF(AND(J24="Do",J25="V"),Info!X3,0)</f>
        <v>0</v>
      </c>
      <c r="DK38" s="21">
        <f>IF(AND(K24="Do",K25="V"),Info!Y3,0)</f>
        <v>0</v>
      </c>
      <c r="DL38" s="21">
        <f>IF(AND(L24="Do",L25="V"),Info!Z3,0)</f>
        <v>0</v>
      </c>
      <c r="DM38" s="21">
        <f>IF(AND(M24="Do",M25="V"),Info!AA3,0)</f>
        <v>0</v>
      </c>
      <c r="DN38" s="21">
        <f>IF(AND(N24="Do",N25="V"),Info!AB3,0)</f>
        <v>0</v>
      </c>
      <c r="DO38" s="21">
        <f>IF(AND(O24="Do",O25="V"),Info!AC3,0)</f>
        <v>0</v>
      </c>
      <c r="DP38" s="21">
        <f>IF(AND(P24="Do",P25="V"),Info!AD3,0)</f>
        <v>0</v>
      </c>
      <c r="DQ38" s="21">
        <f>IF(AND(Q24="Do",Q25="V"),Info!AE3,0)</f>
        <v>0</v>
      </c>
      <c r="DR38" s="21">
        <f>IF(AND(R24="Do",R25="V"),Info!AF3,0)</f>
        <v>0</v>
      </c>
      <c r="DS38" s="21">
        <f>IF(AND(S24="Do",S25="V"),Info!AG3,0)</f>
        <v>0</v>
      </c>
      <c r="DT38" s="21">
        <f>IF(AND(T24="Do",T25="V"),Info!AH3,0)</f>
        <v>0</v>
      </c>
      <c r="DU38" s="21">
        <f>IF(AND(U24="Do",U25="V"),Info!AI3,0)</f>
        <v>0</v>
      </c>
      <c r="DV38" s="21">
        <f>IF(AND(V24="Do",V25="V"),Info!AJ3,0)</f>
        <v>0</v>
      </c>
      <c r="DW38" s="21">
        <f>IF(AND(W24="Do",W25="V"),Info!AK3,0)</f>
        <v>0</v>
      </c>
      <c r="DX38" s="21">
        <f>IF(AND(X24="Do",X25="V"),Info!AL3,0)</f>
        <v>0</v>
      </c>
      <c r="DY38" s="21">
        <f>IF(AND(Y24="Do",Y25="V"),Info!AM3,0)</f>
        <v>0</v>
      </c>
      <c r="DZ38" s="21">
        <f>IF(AND(Z24="Do",Z25="V"),Info!AN3,0)</f>
        <v>0</v>
      </c>
      <c r="EA38" s="21">
        <f>IF(AND(AA24="Do",AA25="V"),Info!AO3,0)</f>
        <v>0</v>
      </c>
      <c r="EB38" s="21">
        <f>IF(AND(AB24="Do",AB25="V"),Info!AP3,0)</f>
        <v>0</v>
      </c>
      <c r="EC38" s="21">
        <f>IF(AND(AC24="Do",AC25="V"),Info!AQ3,0)</f>
        <v>0</v>
      </c>
      <c r="ED38" s="21">
        <f>IF(AND(AD24="Do",AD25="V"),Info!AR3,0)</f>
        <v>0</v>
      </c>
      <c r="EE38" s="21">
        <f>IF(AND(AE24="Do",AE25="V"),Info!AS3,0)</f>
        <v>0</v>
      </c>
      <c r="EF38" s="21">
        <f>IF(AND(AF24="Do",AF25="V"),Info!AT3,0)</f>
        <v>0</v>
      </c>
      <c r="EG38" s="21">
        <f>IF(AND(AG24="Do",AG25="V"),Info!AU3,0)</f>
        <v>0</v>
      </c>
      <c r="EH38" s="21">
        <f t="shared" si="8"/>
        <v>0</v>
      </c>
      <c r="EI38" s="22"/>
      <c r="EJ38" s="22"/>
      <c r="EK38" s="22"/>
      <c r="EL38" s="20" t="s">
        <v>46</v>
      </c>
      <c r="EM38" s="21">
        <f>IF(AND(C32="Do",C33="V"),Info!Q3,0)</f>
        <v>0</v>
      </c>
      <c r="EN38" s="21">
        <f>IF(AND(D32="Do",D33="V"),Info!R3,0)</f>
        <v>0</v>
      </c>
      <c r="EO38" s="21">
        <f>IF(AND(E32="Do",E33="V"),Info!S3,0)</f>
        <v>0</v>
      </c>
      <c r="EP38" s="21">
        <f>IF(AND(F32="Do",F33="V"),Info!T3,0)</f>
        <v>0</v>
      </c>
      <c r="EQ38" s="21">
        <f>IF(AND(G32="Do",G33="V"),Info!U3,0)</f>
        <v>0</v>
      </c>
      <c r="ER38" s="21">
        <f>IF(AND(H32="Do",H33="V"),Info!V3,0)</f>
        <v>0</v>
      </c>
      <c r="ES38" s="21">
        <f>IF(AND(I32="Do",I33="V"),Info!W3,0)</f>
        <v>0</v>
      </c>
      <c r="ET38" s="21">
        <f>IF(AND(J32="Do",J33="V"),Info!X3,0)</f>
        <v>0</v>
      </c>
      <c r="EU38" s="21">
        <f>IF(AND(K32="Do",K33="V"),Info!Y3,0)</f>
        <v>0</v>
      </c>
      <c r="EV38" s="21">
        <f>IF(AND(L32="Do",L33="V"),Info!Z3,0)</f>
        <v>0</v>
      </c>
      <c r="EW38" s="21">
        <f>IF(AND(M32="Do",M33="V"),Info!AA3,0)</f>
        <v>0</v>
      </c>
      <c r="EX38" s="21">
        <f>IF(AND(N32="Do",N33="V"),Info!AB3,0)</f>
        <v>0</v>
      </c>
      <c r="EY38" s="21">
        <f>IF(AND(O32="Do",O33="V"),Info!AC3,0)</f>
        <v>0</v>
      </c>
      <c r="EZ38" s="21">
        <f>IF(AND(P32="Do",P33="V"),Info!AD3,0)</f>
        <v>0</v>
      </c>
      <c r="FA38" s="21">
        <f>IF(AND(Q32="Do",Q33="V"),Info!AE3,0)</f>
        <v>0</v>
      </c>
      <c r="FB38" s="21">
        <f>IF(AND(R32="Do",R33="V"),Info!AF3,0)</f>
        <v>0</v>
      </c>
      <c r="FC38" s="21">
        <f>IF(AND(S32="Do",S33="V"),Info!AG3,0)</f>
        <v>0</v>
      </c>
      <c r="FD38" s="21">
        <f>IF(AND(T32="Do",T33="V"),Info!AH3,0)</f>
        <v>0</v>
      </c>
      <c r="FE38" s="21">
        <f>IF(AND(U32="Do",U33="V"),Info!AI3,0)</f>
        <v>0</v>
      </c>
      <c r="FF38" s="21">
        <f>IF(AND(V32="Do",V33="V"),Info!AJ3,0)</f>
        <v>0</v>
      </c>
      <c r="FG38" s="21">
        <f>IF(AND(W32="Do",W33="V"),Info!AK3,0)</f>
        <v>0</v>
      </c>
      <c r="FH38" s="21">
        <f>IF(AND(X32="Do",X33="V"),Info!AL3,0)</f>
        <v>0</v>
      </c>
      <c r="FI38" s="21">
        <f>IF(AND(Y32="Do",Y33="V"),Info!AM3,0)</f>
        <v>0</v>
      </c>
      <c r="FJ38" s="21">
        <f>IF(AND(Z32="Do",Z33="V"),Info!AN3,0)</f>
        <v>0</v>
      </c>
      <c r="FK38" s="21">
        <f>IF(AND(AA32="Do",AA33="V"),Info!AO3,0)</f>
        <v>0</v>
      </c>
      <c r="FL38" s="21">
        <f>IF(AND(AB32="Do",AB33="V"),Info!AP3,0)</f>
        <v>0</v>
      </c>
      <c r="FM38" s="21">
        <f>IF(AND(AC32="Do",AC33="V"),Info!AQ3,0)</f>
        <v>0</v>
      </c>
      <c r="FN38" s="21">
        <f>IF(AND(AD32="Do",AD33="V"),Info!AR3,0)</f>
        <v>0</v>
      </c>
      <c r="FO38" s="21">
        <f>IF(AND(AE32="Do",AE33="V"),Info!AS3,0)</f>
        <v>0</v>
      </c>
      <c r="FP38" s="21">
        <f>IF(AND(AF32="Do",AF33="V"),Info!AT3,0)</f>
        <v>0</v>
      </c>
      <c r="FQ38" s="21">
        <f>IF(AND(AG32="Do",AG33="V"),Info!AU3,0)</f>
        <v>0</v>
      </c>
      <c r="FR38" s="21">
        <f t="shared" si="9"/>
        <v>0</v>
      </c>
      <c r="FS38" s="22"/>
      <c r="FT38" s="22"/>
      <c r="FU38" s="22"/>
      <c r="FV38" s="20" t="s">
        <v>46</v>
      </c>
      <c r="FW38" s="21">
        <f>IF(AND(C40="Do",C41="V"),Info!Q3,0)</f>
        <v>128.92000000000002</v>
      </c>
      <c r="FX38" s="21">
        <f>IF(AND(D40="Do",D41="V"),Info!R3,0)</f>
        <v>0</v>
      </c>
      <c r="FY38" s="21">
        <f>IF(AND(E40="Do",E41="V"),Info!S3,0)</f>
        <v>0</v>
      </c>
      <c r="FZ38" s="21">
        <f>IF(AND(F40="Do",F41="V"),Info!T3,0)</f>
        <v>0</v>
      </c>
      <c r="GA38" s="21">
        <f>IF(AND(G40="Do",G41="V"),Info!U3,0)</f>
        <v>0</v>
      </c>
      <c r="GB38" s="21">
        <f>IF(AND(H40="Do",H41="V"),Info!V3,0)</f>
        <v>0</v>
      </c>
      <c r="GC38" s="21">
        <f>IF(AND(I40="Do",I41="V"),Info!W3,0)</f>
        <v>0</v>
      </c>
      <c r="GD38" s="21">
        <f>IF(AND(J40="Do",J41="V"),Info!X3,0)</f>
        <v>0</v>
      </c>
      <c r="GE38" s="21">
        <f>IF(AND(K40="Do",K41="V"),Info!Y3,0)</f>
        <v>0</v>
      </c>
      <c r="GF38" s="21">
        <f>IF(AND(L40="Do",L41="V"),Info!Z3,0)</f>
        <v>0</v>
      </c>
      <c r="GG38" s="21">
        <f>IF(AND(M40="Do",M41="V"),Info!AA3,0)</f>
        <v>0</v>
      </c>
      <c r="GH38" s="21">
        <f>IF(AND(N40="Do",N41="V"),Info!AB3,0)</f>
        <v>0</v>
      </c>
      <c r="GI38" s="21">
        <f>IF(AND(O40="Do",O41="V"),Info!AC3,0)</f>
        <v>0</v>
      </c>
      <c r="GJ38" s="21">
        <f>IF(AND(P40="Do",P41="V"),Info!AD3,0)</f>
        <v>0</v>
      </c>
      <c r="GK38" s="21">
        <f>IF(AND(Q40="Do",Q41="V"),Info!AE3,0)</f>
        <v>0</v>
      </c>
      <c r="GL38" s="21">
        <f>IF(AND(R40="Do",R41="V"),Info!AF3,0)</f>
        <v>0</v>
      </c>
      <c r="GM38" s="21">
        <f>IF(AND(S40="Do",S41="V"),Info!AG3,0)</f>
        <v>0</v>
      </c>
      <c r="GN38" s="21">
        <f>IF(AND(T40="Do",T41="V"),Info!AH3,0)</f>
        <v>0</v>
      </c>
      <c r="GO38" s="21">
        <f>IF(AND(U40="Do",U41="V"),Info!AI3,0)</f>
        <v>0</v>
      </c>
      <c r="GP38" s="21">
        <f>IF(AND(V40="Do",V41="V"),Info!AJ3,0)</f>
        <v>0</v>
      </c>
      <c r="GQ38" s="21">
        <f>IF(AND(W40="Do",W41="V"),Info!AK3,0)</f>
        <v>0</v>
      </c>
      <c r="GR38" s="21">
        <f>IF(AND(X40="Do",X41="V"),Info!AL3,0)</f>
        <v>0</v>
      </c>
      <c r="GS38" s="21">
        <f>IF(AND(Y40="Do",Y41="V"),Info!AM3,0)</f>
        <v>0</v>
      </c>
      <c r="GT38" s="21">
        <f>IF(AND(Z40="Do",Z41="V"),Info!AN3,0)</f>
        <v>0</v>
      </c>
      <c r="GU38" s="21">
        <f>IF(AND(AA40="Do",AA41="V"),Info!AO3,0)</f>
        <v>0</v>
      </c>
      <c r="GV38" s="21">
        <f>IF(AND(AB40="Do",AB41="V"),Info!AP3,0)</f>
        <v>0</v>
      </c>
      <c r="GW38" s="21">
        <f>IF(AND(AC40="Do",AC41="V"),Info!AQ3,0)</f>
        <v>0</v>
      </c>
      <c r="GX38" s="21">
        <f>IF(AND(AD40="Do",AD41="V"),Info!AR3,0)</f>
        <v>0</v>
      </c>
      <c r="GY38" s="21">
        <f>IF(AND(AE40="Do",AE41="V"),Info!AS3,0)</f>
        <v>0</v>
      </c>
      <c r="GZ38" s="21">
        <f>IF(AND(AF40="Do",AF41="V"),Info!AT3,0)</f>
        <v>0</v>
      </c>
      <c r="HA38" s="21">
        <f>IF(AND(AG40="Do",AG41="V"),Info!AU3,0)</f>
        <v>0</v>
      </c>
      <c r="HB38" s="21">
        <f t="shared" si="10"/>
        <v>128.92000000000002</v>
      </c>
      <c r="HC38" s="22"/>
      <c r="HD38" s="22"/>
      <c r="HE38" s="22"/>
      <c r="HF38" s="20" t="s">
        <v>46</v>
      </c>
      <c r="HG38" s="21">
        <f>IF(AND(C48="Do",C49="V"),Info!Q3,0)</f>
        <v>0</v>
      </c>
      <c r="HH38" s="21">
        <f>IF(AND(D48="Do",D49="V"),Info!R3,0)</f>
        <v>0</v>
      </c>
      <c r="HI38" s="21">
        <f>IF(AND(E48="Do",E49="V"),Info!S3,0)</f>
        <v>0</v>
      </c>
      <c r="HJ38" s="21">
        <f>IF(AND(F48="Do",F49="V"),Info!T3,0)</f>
        <v>0</v>
      </c>
      <c r="HK38" s="21">
        <f>IF(AND(G48="Do",G49="V"),Info!U3,0)</f>
        <v>0</v>
      </c>
      <c r="HL38" s="21">
        <f>IF(AND(H48="Do",H49="V"),Info!V3,0)</f>
        <v>0</v>
      </c>
      <c r="HM38" s="21">
        <f>IF(AND(I48="Do",I49="V"),Info!W3,0)</f>
        <v>0</v>
      </c>
      <c r="HN38" s="21">
        <f>IF(AND(J48="Do",J49="V"),Info!X3,0)</f>
        <v>0</v>
      </c>
      <c r="HO38" s="21">
        <f>IF(AND(K48="Do",K49="V"),Info!Y3,0)</f>
        <v>0</v>
      </c>
      <c r="HP38" s="21">
        <f>IF(AND(L48="Do",L49="V"),Info!Z3,0)</f>
        <v>128.92000000000002</v>
      </c>
      <c r="HQ38" s="21">
        <f>IF(AND(M48="Do",M49="V"),Info!AA3,0)</f>
        <v>0</v>
      </c>
      <c r="HR38" s="21">
        <f>IF(AND(N48="Do",N49="V"),Info!AB3,0)</f>
        <v>0</v>
      </c>
      <c r="HS38" s="21">
        <f>IF(AND(O48="Do",O49="V"),Info!AC3,0)</f>
        <v>0</v>
      </c>
      <c r="HT38" s="21">
        <f>IF(AND(P48="Do",P49="V"),Info!AD3,0)</f>
        <v>0</v>
      </c>
      <c r="HU38" s="21">
        <f>IF(AND(Q48="Do",Q49="V"),Info!AE3,0)</f>
        <v>0</v>
      </c>
      <c r="HV38" s="21">
        <f>IF(AND(R48="Do",R49="V"),Info!AF3,0)</f>
        <v>0</v>
      </c>
      <c r="HW38" s="21">
        <f>IF(AND(S48="Do",S49="V"),Info!AG3,0)</f>
        <v>0</v>
      </c>
      <c r="HX38" s="21">
        <f>IF(AND(T48="Do",T49="V"),Info!AH3,0)</f>
        <v>0</v>
      </c>
      <c r="HY38" s="21">
        <f>IF(AND(U48="Do",U49="V"),Info!AI3,0)</f>
        <v>0</v>
      </c>
      <c r="HZ38" s="21">
        <f>IF(AND(V48="Do",V49="V"),Info!AJ3,0)</f>
        <v>0</v>
      </c>
      <c r="IA38" s="21">
        <f>IF(AND(W48="Do",W49="V"),Info!AK3,0)</f>
        <v>0</v>
      </c>
      <c r="IB38" s="21">
        <f>IF(AND(X48="Do",X49="V"),Info!AL3,0)</f>
        <v>0</v>
      </c>
      <c r="IC38" s="21">
        <f>IF(AND(Y48="Do",Y49="V"),Info!AM3,0)</f>
        <v>0</v>
      </c>
      <c r="ID38" s="21">
        <f>IF(AND(Z48="Do",Z49="V"),Info!AN3,0)</f>
        <v>0</v>
      </c>
      <c r="IE38" s="21">
        <f>IF(AND(AA48="Do",AA49="V"),Info!AO3,0)</f>
        <v>0</v>
      </c>
      <c r="IF38" s="21">
        <f>IF(AND(AB48="Do",AB49="V"),Info!AP3,0)</f>
        <v>0</v>
      </c>
      <c r="IG38" s="21">
        <f>IF(AND(AC48="Do",AC49="V"),Info!AQ3,0)</f>
        <v>0</v>
      </c>
      <c r="IH38" s="21">
        <f>IF(AND(AD48="Do",AD49="V"),Info!AR3,0)</f>
        <v>0</v>
      </c>
      <c r="II38" s="21">
        <f>IF(AND(AE48="Do",AE49="V"),Info!AS3,0)</f>
        <v>0</v>
      </c>
      <c r="IJ38" s="21">
        <f>IF(AND(AF48="Do",AF49="V"),Info!AT3,0)</f>
        <v>0</v>
      </c>
      <c r="IK38" s="21">
        <f>IF(AND(AG48="Do",AG49="V"),Info!AU3,0)</f>
        <v>0</v>
      </c>
      <c r="IL38" s="21">
        <f t="shared" si="11"/>
        <v>128.92000000000002</v>
      </c>
      <c r="IM38" s="22"/>
      <c r="IN38" s="22"/>
      <c r="IO38" s="22"/>
      <c r="IP38" s="22"/>
      <c r="IQ38" s="22"/>
      <c r="IR38" s="22"/>
      <c r="IS38" s="22"/>
      <c r="IT38" s="17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</row>
    <row r="39" spans="2:318">
      <c r="B39" s="15" t="s">
        <v>19</v>
      </c>
      <c r="C39" s="15">
        <v>1</v>
      </c>
      <c r="D39" s="15">
        <v>2</v>
      </c>
      <c r="E39" s="15">
        <v>3</v>
      </c>
      <c r="F39" s="15">
        <v>4</v>
      </c>
      <c r="G39" s="15">
        <v>5</v>
      </c>
      <c r="H39" s="15">
        <v>6</v>
      </c>
      <c r="I39" s="15">
        <v>7</v>
      </c>
      <c r="J39" s="15">
        <v>8</v>
      </c>
      <c r="K39" s="15">
        <v>9</v>
      </c>
      <c r="L39" s="15">
        <v>10</v>
      </c>
      <c r="M39" s="15">
        <v>11</v>
      </c>
      <c r="N39" s="15">
        <v>12</v>
      </c>
      <c r="O39" s="15">
        <v>13</v>
      </c>
      <c r="P39" s="15">
        <v>14</v>
      </c>
      <c r="Q39" s="15">
        <v>15</v>
      </c>
      <c r="R39" s="15">
        <v>16</v>
      </c>
      <c r="S39" s="15">
        <v>17</v>
      </c>
      <c r="T39" s="15">
        <v>18</v>
      </c>
      <c r="U39" s="15">
        <v>19</v>
      </c>
      <c r="V39" s="15">
        <v>20</v>
      </c>
      <c r="W39" s="15">
        <v>21</v>
      </c>
      <c r="X39" s="15">
        <v>22</v>
      </c>
      <c r="Y39" s="15">
        <v>23</v>
      </c>
      <c r="Z39" s="15">
        <v>24</v>
      </c>
      <c r="AA39" s="15">
        <v>25</v>
      </c>
      <c r="AB39" s="15">
        <v>26</v>
      </c>
      <c r="AC39" s="15">
        <v>27</v>
      </c>
      <c r="AD39" s="15">
        <v>28</v>
      </c>
      <c r="AE39" s="15">
        <v>29</v>
      </c>
      <c r="AF39" s="15">
        <v>30</v>
      </c>
      <c r="AG39" s="16">
        <v>31</v>
      </c>
      <c r="AH39" s="20" t="s">
        <v>47</v>
      </c>
      <c r="AI39" s="21">
        <f>IF(AND(C8="Do",C9="L"),Info!Q4,0)</f>
        <v>0</v>
      </c>
      <c r="AJ39" s="21">
        <f>IF(AND(D8="Do",D9="L"),Info!R4,0)</f>
        <v>0</v>
      </c>
      <c r="AK39" s="21">
        <f>IF(AND(E8="Do",E9="L"),Info!S4,0)</f>
        <v>0</v>
      </c>
      <c r="AL39" s="21">
        <f>IF(AND(F8="Do",F9="L"),Info!T4,0)</f>
        <v>0</v>
      </c>
      <c r="AM39" s="21">
        <f>IF(AND(G8="Do",G9="L"),Info!U4,0)</f>
        <v>0</v>
      </c>
      <c r="AN39" s="21">
        <f>IF(AND(H8="Do",H9="L"),Info!V4,0)</f>
        <v>128.92000000000002</v>
      </c>
      <c r="AO39" s="21">
        <f>IF(AND(I8="Do",I9="L"),Info!W4,0)</f>
        <v>0</v>
      </c>
      <c r="AP39" s="21">
        <f>IF(AND(J8="Do",J9="L"),Info!X4,0)</f>
        <v>0</v>
      </c>
      <c r="AQ39" s="21">
        <f>IF(AND(K8="Do",K9="L"),Info!Y4,0)</f>
        <v>0</v>
      </c>
      <c r="AR39" s="21">
        <f>IF(AND(L8="Do",L9="L"),Info!Z4,0)</f>
        <v>0</v>
      </c>
      <c r="AS39" s="21">
        <f>IF(AND(M8="Do",M9="L"),Info!AA4,0)</f>
        <v>0</v>
      </c>
      <c r="AT39" s="21">
        <f>IF(AND(N8="Do",N9="L"),Info!AB4,0)</f>
        <v>0</v>
      </c>
      <c r="AU39" s="21">
        <f>IF(AND(O8="Do",O9="L"),Info!AC4,0)</f>
        <v>0</v>
      </c>
      <c r="AV39" s="21">
        <f>IF(AND(P8="Do",P9="L"),Info!AD4,0)</f>
        <v>0</v>
      </c>
      <c r="AW39" s="21">
        <f>IF(AND(Q8="Do",Q9="L"),Info!AE4,0)</f>
        <v>0</v>
      </c>
      <c r="AX39" s="21">
        <f>IF(AND(R8="Do",R9="L"),Info!AF4,0)</f>
        <v>0</v>
      </c>
      <c r="AY39" s="21">
        <f>IF(AND(S8="Do",S9="L"),Info!AG4,0)</f>
        <v>0</v>
      </c>
      <c r="AZ39" s="21">
        <f>IF(AND(T8="Do",T9="L"),Info!AH4,0)</f>
        <v>0</v>
      </c>
      <c r="BA39" s="21">
        <f>IF(AND(U8="Do",U9="L"),Info!AI4,0)</f>
        <v>0</v>
      </c>
      <c r="BB39" s="21">
        <f>IF(AND(V8="Do",V9="L"),Info!AJ4,0)</f>
        <v>0</v>
      </c>
      <c r="BC39" s="21">
        <f>IF(AND(W8="Do",W9="L"),Info!AK4,0)</f>
        <v>0</v>
      </c>
      <c r="BD39" s="21">
        <f>IF(AND(X8="Do",X9="L"),Info!AL4,0)</f>
        <v>0</v>
      </c>
      <c r="BE39" s="21">
        <f>IF(AND(Y8="Do",Y9="L"),Info!AM4,0)</f>
        <v>0</v>
      </c>
      <c r="BF39" s="21">
        <f>IF(AND(Z8="Do",Z9="L"),Info!AN4,0)</f>
        <v>0</v>
      </c>
      <c r="BG39" s="21">
        <f>IF(AND(AA8="Do",AA9="L"),Info!AO4,0)</f>
        <v>0</v>
      </c>
      <c r="BH39" s="21">
        <f>IF(AND(AB8="Do",AB9="L"),Info!AP4,0)</f>
        <v>0</v>
      </c>
      <c r="BI39" s="21">
        <f>IF(AND(AC8="Do",AC9="L"),Info!AQ4,0)</f>
        <v>0</v>
      </c>
      <c r="BJ39" s="21">
        <f>IF(AND(AD8="Do",AD9="L"),Info!AR4,0)</f>
        <v>0</v>
      </c>
      <c r="BK39" s="21">
        <f>IF(AND(AE8="Do",AE9="L"),Info!AS4,0)</f>
        <v>0</v>
      </c>
      <c r="BL39" s="21">
        <f>IF(AND(AF8="Do",AF9="L"),Info!AT4,0)</f>
        <v>0</v>
      </c>
      <c r="BM39" s="21">
        <f>IF(AND(AG8="Do",AG9="L"),Info!AU4,0)</f>
        <v>0</v>
      </c>
      <c r="BN39" s="21">
        <f t="shared" si="6"/>
        <v>128.92000000000002</v>
      </c>
      <c r="BO39" s="22"/>
      <c r="BP39" s="22"/>
      <c r="BQ39" s="22"/>
      <c r="BR39" s="20" t="s">
        <v>47</v>
      </c>
      <c r="BS39" s="21">
        <f>IF(AND(C16="Do",C17="L"),Info!Q4,0)</f>
        <v>0</v>
      </c>
      <c r="BT39" s="21">
        <f>IF(AND(D16="Do",D17="L"),Info!R4,0)</f>
        <v>0</v>
      </c>
      <c r="BU39" s="21">
        <f>IF(AND(E16="Do",E17="L"),Info!S4,0)</f>
        <v>0</v>
      </c>
      <c r="BV39" s="21">
        <f>IF(AND(F16="Do",F17="L"),Info!T4,0)</f>
        <v>0</v>
      </c>
      <c r="BW39" s="21">
        <f>IF(AND(G16="Do",G17="L"),Info!U4,0)</f>
        <v>0</v>
      </c>
      <c r="BX39" s="21">
        <f>IF(AND(H16="Do",H17="L"),Info!V4,0)</f>
        <v>0</v>
      </c>
      <c r="BY39" s="21">
        <f>IF(AND(I16="Do",I17="L"),Info!W4,0)</f>
        <v>0</v>
      </c>
      <c r="BZ39" s="21">
        <f>IF(AND(J16="Do",J17="L"),Info!X4,0)</f>
        <v>0</v>
      </c>
      <c r="CA39" s="21">
        <f>IF(AND(K16="Do",K17="L"),Info!Y4,0)</f>
        <v>0</v>
      </c>
      <c r="CB39" s="21">
        <f>IF(AND(L16="Do",L17="L"),Info!Z4,0)</f>
        <v>0</v>
      </c>
      <c r="CC39" s="21">
        <f>IF(AND(M16="Do",M17="L"),Info!AA4,0)</f>
        <v>0</v>
      </c>
      <c r="CD39" s="21">
        <f>IF(AND(N16="Do",N17="L"),Info!AB4,0)</f>
        <v>0</v>
      </c>
      <c r="CE39" s="21">
        <f>IF(AND(O16="Do",O17="L"),Info!AC4,0)</f>
        <v>0</v>
      </c>
      <c r="CF39" s="21">
        <f>IF(AND(P16="Do",P17="L"),Info!AD4,0)</f>
        <v>0</v>
      </c>
      <c r="CG39" s="21">
        <f>IF(AND(Q16="Do",Q17="L"),Info!AE4,0)</f>
        <v>0</v>
      </c>
      <c r="CH39" s="21">
        <f>IF(AND(R16="Do",R17="L"),Info!AF4,0)</f>
        <v>128.92000000000002</v>
      </c>
      <c r="CI39" s="21">
        <f>IF(AND(S16="Do",S17="L"),Info!AG4,0)</f>
        <v>0</v>
      </c>
      <c r="CJ39" s="21">
        <f>IF(AND(T16="Do",T17="L"),Info!AH4,0)</f>
        <v>0</v>
      </c>
      <c r="CK39" s="21">
        <f>IF(AND(U16="Do",U17="L"),Info!AI4,0)</f>
        <v>0</v>
      </c>
      <c r="CL39" s="21">
        <f>IF(AND(V16="Do",V17="L"),Info!AJ4,0)</f>
        <v>0</v>
      </c>
      <c r="CM39" s="21">
        <f>IF(AND(W16="Do",W17="L"),Info!AK4,0)</f>
        <v>0</v>
      </c>
      <c r="CN39" s="21">
        <f>IF(AND(X16="Do",X17="L"),Info!AL4,0)</f>
        <v>0</v>
      </c>
      <c r="CO39" s="21">
        <f>IF(AND(Y16="Do",Y17="L"),Info!AM4,0)</f>
        <v>0</v>
      </c>
      <c r="CP39" s="21">
        <f>IF(AND(Z16="Do",Z17="L"),Info!AN4,0)</f>
        <v>0</v>
      </c>
      <c r="CQ39" s="21">
        <f>IF(AND(AA16="Do",AA17="L"),Info!AO4,0)</f>
        <v>0</v>
      </c>
      <c r="CR39" s="21">
        <f>IF(AND(AB16="Do",AB17="L"),Info!AP4,0)</f>
        <v>0</v>
      </c>
      <c r="CS39" s="21">
        <f>IF(AND(AC16="Do",AC17="L"),Info!AQ4,0)</f>
        <v>0</v>
      </c>
      <c r="CT39" s="21">
        <f>IF(AND(AD16="Do",AD17="L"),Info!AR4,0)</f>
        <v>0</v>
      </c>
      <c r="CU39" s="21">
        <f>IF(AND(AE16="Do",AE17="L"),Info!AS4,0)</f>
        <v>0</v>
      </c>
      <c r="CV39" s="21">
        <f>IF(AND(AF16="Do",AF17="L"),Info!AT4,0)</f>
        <v>0</v>
      </c>
      <c r="CW39" s="21">
        <f>IF(AND(AG16="Do",AG17="L"),Info!AU4,0)</f>
        <v>0</v>
      </c>
      <c r="CX39" s="21">
        <f t="shared" si="7"/>
        <v>128.92000000000002</v>
      </c>
      <c r="CY39" s="22"/>
      <c r="CZ39" s="22"/>
      <c r="DA39" s="22"/>
      <c r="DB39" s="20" t="s">
        <v>47</v>
      </c>
      <c r="DC39" s="21">
        <f>IF(AND(C24="Do",C25="L"),Info!Q4,0)</f>
        <v>0</v>
      </c>
      <c r="DD39" s="21">
        <f>IF(AND(D24="Do",D25="L"),Info!R4,0)</f>
        <v>0</v>
      </c>
      <c r="DE39" s="21">
        <f>IF(AND(E24="Do",E25="L"),Info!S4,0)</f>
        <v>0</v>
      </c>
      <c r="DF39" s="21">
        <f>IF(AND(F24="Do",F25="L"),Info!T4,0)</f>
        <v>128.92000000000002</v>
      </c>
      <c r="DG39" s="21">
        <f>IF(AND(G24="Do",G25="L"),Info!U4,0)</f>
        <v>0</v>
      </c>
      <c r="DH39" s="21">
        <f>IF(AND(H24="Do",H25="L"),Info!V4,0)</f>
        <v>0</v>
      </c>
      <c r="DI39" s="21">
        <f>IF(AND(I24="Do",I25="L"),Info!W4,0)</f>
        <v>0</v>
      </c>
      <c r="DJ39" s="21">
        <f>IF(AND(J24="Do",J25="L"),Info!X4,0)</f>
        <v>0</v>
      </c>
      <c r="DK39" s="21">
        <f>IF(AND(K24="Do",K25="L"),Info!Y4,0)</f>
        <v>0</v>
      </c>
      <c r="DL39" s="21">
        <f>IF(AND(L24="Do",L25="L"),Info!Z4,0)</f>
        <v>0</v>
      </c>
      <c r="DM39" s="21">
        <f>IF(AND(M24="Do",M25="L"),Info!AA4,0)</f>
        <v>0</v>
      </c>
      <c r="DN39" s="21">
        <f>IF(AND(N24="Do",N25="L"),Info!AB4,0)</f>
        <v>0</v>
      </c>
      <c r="DO39" s="21">
        <f>IF(AND(O24="Do",O25="L"),Info!AC4,0)</f>
        <v>0</v>
      </c>
      <c r="DP39" s="21">
        <f>IF(AND(P24="Do",P25="L"),Info!AD4,0)</f>
        <v>0</v>
      </c>
      <c r="DQ39" s="21">
        <f>IF(AND(Q24="Do",Q25="L"),Info!AE4,0)</f>
        <v>0</v>
      </c>
      <c r="DR39" s="21">
        <f>IF(AND(R24="Do",R25="L"),Info!AF4,0)</f>
        <v>0</v>
      </c>
      <c r="DS39" s="21">
        <f>IF(AND(S24="Do",S25="L"),Info!AG4,0)</f>
        <v>0</v>
      </c>
      <c r="DT39" s="21">
        <f>IF(AND(T24="Do",T25="L"),Info!AH4,0)</f>
        <v>0</v>
      </c>
      <c r="DU39" s="21">
        <f>IF(AND(U24="Do",U25="L"),Info!AI4,0)</f>
        <v>0</v>
      </c>
      <c r="DV39" s="21">
        <f>IF(AND(V24="Do",V25="L"),Info!AJ4,0)</f>
        <v>0</v>
      </c>
      <c r="DW39" s="21">
        <f>IF(AND(W24="Do",W25="L"),Info!AK4,0)</f>
        <v>0</v>
      </c>
      <c r="DX39" s="21">
        <f>IF(AND(X24="Do",X25="L"),Info!AL4,0)</f>
        <v>0</v>
      </c>
      <c r="DY39" s="21">
        <f>IF(AND(Y24="Do",Y25="L"),Info!AM4,0)</f>
        <v>0</v>
      </c>
      <c r="DZ39" s="21">
        <f>IF(AND(Z24="Do",Z25="L"),Info!AN4,0)</f>
        <v>0</v>
      </c>
      <c r="EA39" s="21">
        <f>IF(AND(AA24="Do",AA25="L"),Info!AO4,0)</f>
        <v>128.92000000000002</v>
      </c>
      <c r="EB39" s="21">
        <f>IF(AND(AB24="Do",AB25="L"),Info!AP4,0)</f>
        <v>0</v>
      </c>
      <c r="EC39" s="21">
        <f>IF(AND(AC24="Do",AC25="L"),Info!AQ4,0)</f>
        <v>0</v>
      </c>
      <c r="ED39" s="21">
        <f>IF(AND(AD24="Do",AD25="L"),Info!AR4,0)</f>
        <v>0</v>
      </c>
      <c r="EE39" s="21">
        <f>IF(AND(AE24="Do",AE25="L"),Info!AS4,0)</f>
        <v>0</v>
      </c>
      <c r="EF39" s="21">
        <f>IF(AND(AF24="Do",AF25="L"),Info!AT4,0)</f>
        <v>0</v>
      </c>
      <c r="EG39" s="21">
        <f>IF(AND(AG24="Do",AG25="L"),Info!AU4,0)</f>
        <v>0</v>
      </c>
      <c r="EH39" s="21">
        <f t="shared" si="8"/>
        <v>257.84000000000003</v>
      </c>
      <c r="EI39" s="22"/>
      <c r="EJ39" s="22"/>
      <c r="EK39" s="22"/>
      <c r="EL39" s="20" t="s">
        <v>47</v>
      </c>
      <c r="EM39" s="21">
        <f>IF(AND(C32="Do",C33="L"),Info!Q4,0)</f>
        <v>0</v>
      </c>
      <c r="EN39" s="21">
        <f>IF(AND(D32="Do",D33="L"),Info!R4,0)</f>
        <v>0</v>
      </c>
      <c r="EO39" s="21">
        <f>IF(AND(E32="Do",E33="L"),Info!S4,0)</f>
        <v>0</v>
      </c>
      <c r="EP39" s="21">
        <f>IF(AND(F32="Do",F33="L"),Info!T4,0)</f>
        <v>0</v>
      </c>
      <c r="EQ39" s="21">
        <f>IF(AND(G32="Do",G33="L"),Info!U4,0)</f>
        <v>0</v>
      </c>
      <c r="ER39" s="21">
        <f>IF(AND(H32="Do",H33="L"),Info!V4,0)</f>
        <v>0</v>
      </c>
      <c r="ES39" s="21">
        <f>IF(AND(I32="Do",I33="L"),Info!W4,0)</f>
        <v>0</v>
      </c>
      <c r="ET39" s="21">
        <f>IF(AND(J32="Do",J33="L"),Info!X4,0)</f>
        <v>0</v>
      </c>
      <c r="EU39" s="21">
        <f>IF(AND(K32="Do",K33="L"),Info!Y4,0)</f>
        <v>0</v>
      </c>
      <c r="EV39" s="21">
        <f>IF(AND(L32="Do",L33="L"),Info!Z4,0)</f>
        <v>0</v>
      </c>
      <c r="EW39" s="21">
        <f>IF(AND(M32="Do",M33="L"),Info!AA4,0)</f>
        <v>0</v>
      </c>
      <c r="EX39" s="21">
        <f>IF(AND(N32="Do",N33="L"),Info!AB4,0)</f>
        <v>0</v>
      </c>
      <c r="EY39" s="21">
        <f>IF(AND(O32="Do",O33="L"),Info!AC4,0)</f>
        <v>128.92000000000002</v>
      </c>
      <c r="EZ39" s="21">
        <f>IF(AND(P32="Do",P33="L"),Info!AD4,0)</f>
        <v>0</v>
      </c>
      <c r="FA39" s="21">
        <f>IF(AND(Q32="Do",Q33="L"),Info!AE4,0)</f>
        <v>0</v>
      </c>
      <c r="FB39" s="21">
        <f>IF(AND(R32="Do",R33="L"),Info!AF4,0)</f>
        <v>0</v>
      </c>
      <c r="FC39" s="21">
        <f>IF(AND(S32="Do",S33="L"),Info!AG4,0)</f>
        <v>0</v>
      </c>
      <c r="FD39" s="21">
        <f>IF(AND(T32="Do",T33="L"),Info!AH4,0)</f>
        <v>0</v>
      </c>
      <c r="FE39" s="21">
        <f>IF(AND(U32="Do",U33="L"),Info!AI4,0)</f>
        <v>0</v>
      </c>
      <c r="FF39" s="21">
        <f>IF(AND(V32="Do",V33="L"),Info!AJ4,0)</f>
        <v>0</v>
      </c>
      <c r="FG39" s="21">
        <f>IF(AND(W32="Do",W33="L"),Info!AK4,0)</f>
        <v>0</v>
      </c>
      <c r="FH39" s="21">
        <f>IF(AND(X32="Do",X33="L"),Info!AL4,0)</f>
        <v>0</v>
      </c>
      <c r="FI39" s="21">
        <f>IF(AND(Y32="Do",Y33="L"),Info!AM4,0)</f>
        <v>0</v>
      </c>
      <c r="FJ39" s="21">
        <f>IF(AND(Z32="Do",Z33="L"),Info!AN4,0)</f>
        <v>0</v>
      </c>
      <c r="FK39" s="21">
        <f>IF(AND(AA32="Do",AA33="L"),Info!AO4,0)</f>
        <v>0</v>
      </c>
      <c r="FL39" s="21">
        <f>IF(AND(AB32="Do",AB33="L"),Info!AP4,0)</f>
        <v>0</v>
      </c>
      <c r="FM39" s="21">
        <f>IF(AND(AC32="Do",AC33="L"),Info!AQ4,0)</f>
        <v>0</v>
      </c>
      <c r="FN39" s="21">
        <f>IF(AND(AD32="Do",AD33="L"),Info!AR4,0)</f>
        <v>0</v>
      </c>
      <c r="FO39" s="21">
        <f>IF(AND(AE32="Do",AE33="L"),Info!AS4,0)</f>
        <v>0</v>
      </c>
      <c r="FP39" s="21">
        <f>IF(AND(AF32="Do",AF33="L"),Info!AT4,0)</f>
        <v>0</v>
      </c>
      <c r="FQ39" s="21">
        <f>IF(AND(AG32="Do",AG33="L"),Info!AU4,0)</f>
        <v>0</v>
      </c>
      <c r="FR39" s="21">
        <f t="shared" si="9"/>
        <v>128.92000000000002</v>
      </c>
      <c r="FS39" s="22"/>
      <c r="FT39" s="22"/>
      <c r="FU39" s="22"/>
      <c r="FV39" s="20" t="s">
        <v>47</v>
      </c>
      <c r="FW39" s="21">
        <f>IF(AND(C40="Do",C41="L"),Info!Q4,0)</f>
        <v>0</v>
      </c>
      <c r="FX39" s="21">
        <f>IF(AND(D40="Do",D41="L"),Info!R4,0)</f>
        <v>0</v>
      </c>
      <c r="FY39" s="21">
        <f>IF(AND(E40="Do",E41="L"),Info!S4,0)</f>
        <v>0</v>
      </c>
      <c r="FZ39" s="21">
        <f>IF(AND(F40="Do",F41="L"),Info!T4,0)</f>
        <v>0</v>
      </c>
      <c r="GA39" s="21">
        <f>IF(AND(G40="Do",G41="L"),Info!U4,0)</f>
        <v>0</v>
      </c>
      <c r="GB39" s="21">
        <f>IF(AND(H40="Do",H41="L"),Info!V4,0)</f>
        <v>0</v>
      </c>
      <c r="GC39" s="21">
        <f>IF(AND(I40="Do",I41="L"),Info!W4,0)</f>
        <v>0</v>
      </c>
      <c r="GD39" s="21">
        <f>IF(AND(J40="Do",J41="L"),Info!X4,0)</f>
        <v>0</v>
      </c>
      <c r="GE39" s="21">
        <f>IF(AND(K40="Do",K41="L"),Info!Y4,0)</f>
        <v>0</v>
      </c>
      <c r="GF39" s="21">
        <f>IF(AND(L40="Do",L41="L"),Info!Z4,0)</f>
        <v>0</v>
      </c>
      <c r="GG39" s="21">
        <f>IF(AND(M40="Do",M41="L"),Info!AA4,0)</f>
        <v>0</v>
      </c>
      <c r="GH39" s="21">
        <f>IF(AND(N40="Do",N41="L"),Info!AB4,0)</f>
        <v>0</v>
      </c>
      <c r="GI39" s="21">
        <f>IF(AND(O40="Do",O41="L"),Info!AC4,0)</f>
        <v>0</v>
      </c>
      <c r="GJ39" s="21">
        <f>IF(AND(P40="Do",P41="L"),Info!AD4,0)</f>
        <v>0</v>
      </c>
      <c r="GK39" s="21">
        <f>IF(AND(Q40="Do",Q41="L"),Info!AE4,0)</f>
        <v>0</v>
      </c>
      <c r="GL39" s="21">
        <f>IF(AND(R40="Do",R41="L"),Info!AF4,0)</f>
        <v>0</v>
      </c>
      <c r="GM39" s="21">
        <f>IF(AND(S40="Do",S41="L"),Info!AG4,0)</f>
        <v>0</v>
      </c>
      <c r="GN39" s="21">
        <f>IF(AND(T40="Do",T41="L"),Info!AH4,0)</f>
        <v>0</v>
      </c>
      <c r="GO39" s="21">
        <f>IF(AND(U40="Do",U41="L"),Info!AI4,0)</f>
        <v>0</v>
      </c>
      <c r="GP39" s="21">
        <f>IF(AND(V40="Do",V41="L"),Info!AJ4,0)</f>
        <v>0</v>
      </c>
      <c r="GQ39" s="21">
        <f>IF(AND(W40="Do",W41="L"),Info!AK4,0)</f>
        <v>0</v>
      </c>
      <c r="GR39" s="21">
        <f>IF(AND(X40="Do",X41="L"),Info!AL4,0)</f>
        <v>128.92000000000002</v>
      </c>
      <c r="GS39" s="21">
        <f>IF(AND(Y40="Do",Y41="L"),Info!AM4,0)</f>
        <v>0</v>
      </c>
      <c r="GT39" s="21">
        <f>IF(AND(Z40="Do",Z41="L"),Info!AN4,0)</f>
        <v>0</v>
      </c>
      <c r="GU39" s="21">
        <f>IF(AND(AA40="Do",AA41="L"),Info!AO4,0)</f>
        <v>0</v>
      </c>
      <c r="GV39" s="21">
        <f>IF(AND(AB40="Do",AB41="L"),Info!AP4,0)</f>
        <v>0</v>
      </c>
      <c r="GW39" s="21">
        <f>IF(AND(AC40="Do",AC41="L"),Info!AQ4,0)</f>
        <v>0</v>
      </c>
      <c r="GX39" s="21">
        <f>IF(AND(AD40="Do",AD41="L"),Info!AR4,0)</f>
        <v>0</v>
      </c>
      <c r="GY39" s="21">
        <f>IF(AND(AE40="Do",AE41="L"),Info!AS4,0)</f>
        <v>0</v>
      </c>
      <c r="GZ39" s="21">
        <f>IF(AND(AF40="Do",AF41="L"),Info!AT4,0)</f>
        <v>0</v>
      </c>
      <c r="HA39" s="21">
        <f>IF(AND(AG40="Do",AG41="L"),Info!AU4,0)</f>
        <v>0</v>
      </c>
      <c r="HB39" s="21">
        <f t="shared" si="10"/>
        <v>128.92000000000002</v>
      </c>
      <c r="HC39" s="22"/>
      <c r="HD39" s="22"/>
      <c r="HE39" s="22"/>
      <c r="HF39" s="20" t="s">
        <v>47</v>
      </c>
      <c r="HG39" s="21">
        <f>IF(AND(C48="Do",C49="L"),Info!Q4,0)</f>
        <v>0</v>
      </c>
      <c r="HH39" s="21">
        <f>IF(AND(D48="Do",D49="L"),Info!R4,0)</f>
        <v>0</v>
      </c>
      <c r="HI39" s="21">
        <f>IF(AND(E48="Do",E49="L"),Info!S4,0)</f>
        <v>0</v>
      </c>
      <c r="HJ39" s="21">
        <f>IF(AND(F48="Do",F49="L"),Info!T4,0)</f>
        <v>0</v>
      </c>
      <c r="HK39" s="21">
        <f>IF(AND(G48="Do",G49="L"),Info!U4,0)</f>
        <v>0</v>
      </c>
      <c r="HL39" s="21">
        <f>IF(AND(H48="Do",H49="L"),Info!V4,0)</f>
        <v>0</v>
      </c>
      <c r="HM39" s="21">
        <f>IF(AND(I48="Do",I49="L"),Info!W4,0)</f>
        <v>0</v>
      </c>
      <c r="HN39" s="21">
        <f>IF(AND(J48="Do",J49="L"),Info!X4,0)</f>
        <v>0</v>
      </c>
      <c r="HO39" s="21">
        <f>IF(AND(K48="Do",K49="L"),Info!Y4,0)</f>
        <v>0</v>
      </c>
      <c r="HP39" s="21">
        <f>IF(AND(L48="Do",L49="L"),Info!Z4,0)</f>
        <v>0</v>
      </c>
      <c r="HQ39" s="21">
        <f>IF(AND(M48="Do",M49="L"),Info!AA4,0)</f>
        <v>0</v>
      </c>
      <c r="HR39" s="21">
        <f>IF(AND(N48="Do",N49="L"),Info!AB4,0)</f>
        <v>0</v>
      </c>
      <c r="HS39" s="21">
        <f>IF(AND(O48="Do",O49="L"),Info!AC4,0)</f>
        <v>0</v>
      </c>
      <c r="HT39" s="21">
        <f>IF(AND(P48="Do",P49="L"),Info!AD4,0)</f>
        <v>0</v>
      </c>
      <c r="HU39" s="21">
        <f>IF(AND(Q48="Do",Q49="L"),Info!AE4,0)</f>
        <v>0</v>
      </c>
      <c r="HV39" s="21">
        <f>IF(AND(R48="Do",R49="L"),Info!AF4,0)</f>
        <v>0</v>
      </c>
      <c r="HW39" s="21">
        <f>IF(AND(S48="Do",S49="L"),Info!AG4,0)</f>
        <v>0</v>
      </c>
      <c r="HX39" s="21">
        <f>IF(AND(T48="Do",T49="L"),Info!AH4,0)</f>
        <v>0</v>
      </c>
      <c r="HY39" s="21">
        <f>IF(AND(U48="Do",U49="L"),Info!AI4,0)</f>
        <v>0</v>
      </c>
      <c r="HZ39" s="21">
        <f>IF(AND(V48="Do",V49="L"),Info!AJ4,0)</f>
        <v>0</v>
      </c>
      <c r="IA39" s="21">
        <f>IF(AND(W48="Do",W49="L"),Info!AK4,0)</f>
        <v>0</v>
      </c>
      <c r="IB39" s="21">
        <f>IF(AND(X48="Do",X49="L"),Info!AL4,0)</f>
        <v>0</v>
      </c>
      <c r="IC39" s="21">
        <f>IF(AND(Y48="Do",Y49="L"),Info!AM4,0)</f>
        <v>0</v>
      </c>
      <c r="ID39" s="21">
        <f>IF(AND(Z48="Do",Z49="L"),Info!AN4,0)</f>
        <v>0</v>
      </c>
      <c r="IE39" s="21">
        <f>IF(AND(AA48="Do",AA49="L"),Info!AO4,0)</f>
        <v>0</v>
      </c>
      <c r="IF39" s="21">
        <f>IF(AND(AB48="Do",AB49="L"),Info!AP4,0)</f>
        <v>0</v>
      </c>
      <c r="IG39" s="21">
        <f>IF(AND(AC48="Do",AC49="L"),Info!AQ4,0)</f>
        <v>0</v>
      </c>
      <c r="IH39" s="21">
        <f>IF(AND(AD48="Do",AD49="L"),Info!AR4,0)</f>
        <v>0</v>
      </c>
      <c r="II39" s="21">
        <f>IF(AND(AE48="Do",AE49="L"),Info!AS4,0)</f>
        <v>0</v>
      </c>
      <c r="IJ39" s="21">
        <f>IF(AND(AF48="Do",AF49="L"),Info!AT4,0)</f>
        <v>0</v>
      </c>
      <c r="IK39" s="21">
        <f>IF(AND(AG48="Do",AG49="L"),Info!AU4,0)</f>
        <v>128.92000000000002</v>
      </c>
      <c r="IL39" s="21">
        <f t="shared" si="11"/>
        <v>128.92000000000002</v>
      </c>
      <c r="IM39" s="22"/>
      <c r="IN39" s="22"/>
      <c r="IO39" s="22"/>
      <c r="IP39" s="22"/>
      <c r="IQ39" s="22"/>
      <c r="IR39" s="22"/>
      <c r="IS39" s="22"/>
      <c r="IT39" s="17"/>
      <c r="IU39" s="22"/>
      <c r="IV39" s="22"/>
      <c r="IW39" s="22"/>
      <c r="IX39" s="22"/>
      <c r="IY39" s="22"/>
      <c r="IZ39" s="22"/>
      <c r="JA39" s="22"/>
      <c r="JB39" s="22"/>
      <c r="JC39" s="22"/>
      <c r="JD39" s="22"/>
      <c r="JE39" s="22"/>
      <c r="JF39" s="22"/>
      <c r="JG39" s="22"/>
      <c r="JH39" s="22"/>
      <c r="JI39" s="22"/>
      <c r="JJ39" s="22"/>
      <c r="JK39" s="22"/>
      <c r="JL39" s="22"/>
      <c r="JM39" s="22"/>
      <c r="JN39" s="22"/>
      <c r="JO39" s="22"/>
      <c r="JP39" s="22"/>
      <c r="JQ39" s="22"/>
      <c r="JR39" s="22"/>
      <c r="JS39" s="22"/>
      <c r="JT39" s="22"/>
      <c r="JU39" s="22"/>
      <c r="JV39" s="22"/>
      <c r="JW39" s="22"/>
      <c r="JX39" s="22"/>
      <c r="JY39" s="22"/>
      <c r="JZ39" s="22"/>
      <c r="KA39" s="22"/>
      <c r="KB39" s="22"/>
      <c r="KC39" s="22"/>
      <c r="KD39" s="22"/>
      <c r="KE39" s="22"/>
      <c r="KF39" s="22"/>
      <c r="KG39" s="22"/>
      <c r="KH39" s="22"/>
      <c r="KI39" s="22"/>
      <c r="KJ39" s="22"/>
      <c r="KK39" s="22"/>
      <c r="KL39" s="22"/>
      <c r="KM39" s="22"/>
      <c r="KN39" s="22"/>
      <c r="KO39" s="22"/>
      <c r="KP39" s="22"/>
      <c r="KQ39" s="22"/>
      <c r="KR39" s="22"/>
      <c r="KS39" s="22"/>
      <c r="KT39" s="22"/>
      <c r="KU39" s="22"/>
      <c r="KV39" s="22"/>
      <c r="KW39" s="22"/>
      <c r="KX39" s="22"/>
      <c r="KY39" s="22"/>
      <c r="KZ39" s="22"/>
      <c r="LA39" s="22"/>
      <c r="LB39" s="22"/>
      <c r="LC39" s="22"/>
      <c r="LD39" s="22"/>
      <c r="LE39" s="22"/>
      <c r="LF39" s="22"/>
    </row>
    <row r="40" spans="2:318">
      <c r="C40" s="18" t="s">
        <v>28</v>
      </c>
      <c r="D40" s="18" t="s">
        <v>29</v>
      </c>
      <c r="E40" s="18" t="s">
        <v>30</v>
      </c>
      <c r="F40" s="18" t="s">
        <v>31</v>
      </c>
      <c r="G40" s="18" t="s">
        <v>32</v>
      </c>
      <c r="H40" s="18" t="s">
        <v>33</v>
      </c>
      <c r="I40" s="18" t="s">
        <v>27</v>
      </c>
      <c r="J40" s="18" t="s">
        <v>28</v>
      </c>
      <c r="K40" s="18" t="s">
        <v>29</v>
      </c>
      <c r="L40" s="18" t="s">
        <v>30</v>
      </c>
      <c r="M40" s="18" t="s">
        <v>31</v>
      </c>
      <c r="N40" s="18" t="s">
        <v>32</v>
      </c>
      <c r="O40" s="18" t="s">
        <v>33</v>
      </c>
      <c r="P40" s="18" t="s">
        <v>27</v>
      </c>
      <c r="Q40" s="18" t="s">
        <v>28</v>
      </c>
      <c r="R40" s="18" t="s">
        <v>29</v>
      </c>
      <c r="S40" s="18" t="s">
        <v>30</v>
      </c>
      <c r="T40" s="18" t="s">
        <v>31</v>
      </c>
      <c r="U40" s="18" t="s">
        <v>32</v>
      </c>
      <c r="V40" s="18" t="s">
        <v>33</v>
      </c>
      <c r="W40" s="18" t="s">
        <v>27</v>
      </c>
      <c r="X40" s="18" t="s">
        <v>28</v>
      </c>
      <c r="Y40" s="18" t="s">
        <v>29</v>
      </c>
      <c r="Z40" s="18" t="s">
        <v>30</v>
      </c>
      <c r="AA40" s="18" t="s">
        <v>31</v>
      </c>
      <c r="AB40" s="18" t="s">
        <v>32</v>
      </c>
      <c r="AC40" s="18" t="s">
        <v>33</v>
      </c>
      <c r="AD40" s="18" t="s">
        <v>27</v>
      </c>
      <c r="AE40" s="18" t="s">
        <v>28</v>
      </c>
      <c r="AF40" s="18" t="s">
        <v>29</v>
      </c>
      <c r="AG40" s="19" t="s">
        <v>30</v>
      </c>
      <c r="AH40" s="20" t="s">
        <v>48</v>
      </c>
      <c r="AI40" s="21">
        <f>IF(AND(C8="Do",C9="N"),Info!Q5,0)</f>
        <v>0</v>
      </c>
      <c r="AJ40" s="21">
        <f>IF(AND(D8="Do",D9="N"),Info!R5,0)</f>
        <v>0</v>
      </c>
      <c r="AK40" s="21">
        <f>IF(AND(E8="Do",E9="N"),Info!S5,0)</f>
        <v>0</v>
      </c>
      <c r="AL40" s="21">
        <f>IF(AND(F8="Do",F9="N"),Info!T5,0)</f>
        <v>0</v>
      </c>
      <c r="AM40" s="21">
        <f>IF(AND(G8="Do",G9="N"),Info!U5,0)</f>
        <v>0</v>
      </c>
      <c r="AN40" s="21">
        <f>IF(AND(H8="Do",H9="N"),Info!V5,0)</f>
        <v>0</v>
      </c>
      <c r="AO40" s="21">
        <f>IF(AND(I8="Do",I9="N"),Info!W5,0)</f>
        <v>0</v>
      </c>
      <c r="AP40" s="21">
        <f>IF(AND(J8="Do",J9="N"),Info!X5,0)</f>
        <v>0</v>
      </c>
      <c r="AQ40" s="21">
        <f>IF(AND(K8="Do",K9="N"),Info!Y5,0)</f>
        <v>0</v>
      </c>
      <c r="AR40" s="21">
        <f>IF(AND(L8="Do",L9="N"),Info!Z5,0)</f>
        <v>0</v>
      </c>
      <c r="AS40" s="21">
        <f>IF(AND(M8="Do",M9="N"),Info!AA5,0)</f>
        <v>0</v>
      </c>
      <c r="AT40" s="21">
        <f>IF(AND(N8="Do",N9="N"),Info!AB5,0)</f>
        <v>0</v>
      </c>
      <c r="AU40" s="21">
        <f>IF(AND(O8="Do",O9="N"),Info!AC5,0)</f>
        <v>0</v>
      </c>
      <c r="AV40" s="21">
        <f>IF(AND(P8="Do",P9="N"),Info!AD5,0)</f>
        <v>0</v>
      </c>
      <c r="AW40" s="21">
        <f>IF(AND(Q8="Do",Q9="N"),Info!AE5,0)</f>
        <v>0</v>
      </c>
      <c r="AX40" s="21">
        <f>IF(AND(R8="Do",R9="N"),Info!AF5,0)</f>
        <v>0</v>
      </c>
      <c r="AY40" s="21">
        <f>IF(AND(S8="Do",S9="N"),Info!AG5,0)</f>
        <v>0</v>
      </c>
      <c r="AZ40" s="21">
        <f>IF(AND(T8="Do",T9="N"),Info!AH5,0)</f>
        <v>0</v>
      </c>
      <c r="BA40" s="21">
        <f>IF(AND(U8="Do",U9="N"),Info!AI5,0)</f>
        <v>0</v>
      </c>
      <c r="BB40" s="21">
        <f>IF(AND(V8="Do",V9="N"),Info!AJ5,0)</f>
        <v>0</v>
      </c>
      <c r="BC40" s="21">
        <f>IF(AND(W8="Do",W9="N"),Info!AK5,0)</f>
        <v>0</v>
      </c>
      <c r="BD40" s="21">
        <f>IF(AND(X8="Do",X9="N"),Info!AL5,0)</f>
        <v>0</v>
      </c>
      <c r="BE40" s="21">
        <f>IF(AND(Y8="Do",Y9="N"),Info!AM5,0)</f>
        <v>0</v>
      </c>
      <c r="BF40" s="21">
        <f>IF(AND(Z8="Do",Z9="N"),Info!AN5,0)</f>
        <v>0</v>
      </c>
      <c r="BG40" s="21">
        <f>IF(AND(AA8="Do",AA9="N"),Info!AO5,0)</f>
        <v>0</v>
      </c>
      <c r="BH40" s="21">
        <f>IF(AND(AB8="Do",AB9="N"),Info!AP5,0)</f>
        <v>0</v>
      </c>
      <c r="BI40" s="21">
        <f>IF(AND(AC8="Do",AC9="N"),Info!AQ5,0)</f>
        <v>159.392</v>
      </c>
      <c r="BJ40" s="21">
        <f>IF(AND(AD8="Do",AD9="N"),Info!AR5,0)</f>
        <v>0</v>
      </c>
      <c r="BK40" s="21">
        <f>IF(AND(AE8="Do",AE9="N"),Info!AS5,0)</f>
        <v>0</v>
      </c>
      <c r="BL40" s="21">
        <f>IF(AND(AF8="Do",AF9="N"),Info!AT5,0)</f>
        <v>0</v>
      </c>
      <c r="BM40" s="21">
        <f>IF(AND(AG8="Do",AG9="N"),Info!AU5,0)</f>
        <v>0</v>
      </c>
      <c r="BN40" s="21">
        <f t="shared" si="6"/>
        <v>159.392</v>
      </c>
      <c r="BO40" s="22"/>
      <c r="BP40" s="22"/>
      <c r="BQ40" s="22"/>
      <c r="BR40" s="20" t="s">
        <v>48</v>
      </c>
      <c r="BS40" s="21">
        <f>IF(AND(C16="Do",C17="N"),Info!Q5,0)</f>
        <v>0</v>
      </c>
      <c r="BT40" s="21">
        <f>IF(AND(D16="Do",D17="N"),Info!R5,0)</f>
        <v>0</v>
      </c>
      <c r="BU40" s="21">
        <f>IF(AND(E16="Do",E17="N"),Info!S5,0)</f>
        <v>0</v>
      </c>
      <c r="BV40" s="21">
        <f>IF(AND(F16="Do",F17="N"),Info!T5,0)</f>
        <v>0</v>
      </c>
      <c r="BW40" s="21">
        <f>IF(AND(G16="Do",G17="N"),Info!U5,0)</f>
        <v>0</v>
      </c>
      <c r="BX40" s="21">
        <f>IF(AND(H16="Do",H17="N"),Info!V5,0)</f>
        <v>0</v>
      </c>
      <c r="BY40" s="21">
        <f>IF(AND(I16="Do",I17="N"),Info!W5,0)</f>
        <v>0</v>
      </c>
      <c r="BZ40" s="21">
        <f>IF(AND(J16="Do",J17="N"),Info!X5,0)</f>
        <v>0</v>
      </c>
      <c r="CA40" s="21">
        <f>IF(AND(K16="Do",K17="N"),Info!Y5,0)</f>
        <v>0</v>
      </c>
      <c r="CB40" s="21">
        <f>IF(AND(L16="Do",L17="N"),Info!Z5,0)</f>
        <v>0</v>
      </c>
      <c r="CC40" s="21">
        <f>IF(AND(M16="Do",M17="N"),Info!AA5,0)</f>
        <v>0</v>
      </c>
      <c r="CD40" s="21">
        <f>IF(AND(N16="Do",N17="N"),Info!AB5,0)</f>
        <v>0</v>
      </c>
      <c r="CE40" s="21">
        <f>IF(AND(O16="Do",O17="N"),Info!AC5,0)</f>
        <v>0</v>
      </c>
      <c r="CF40" s="21">
        <f>IF(AND(P16="Do",P17="N"),Info!AD5,0)</f>
        <v>0</v>
      </c>
      <c r="CG40" s="21">
        <f>IF(AND(Q16="Do",Q17="N"),Info!AE5,0)</f>
        <v>0</v>
      </c>
      <c r="CH40" s="21">
        <f>IF(AND(R16="Do",R17="N"),Info!AF5,0)</f>
        <v>0</v>
      </c>
      <c r="CI40" s="21">
        <f>IF(AND(S16="Do",S17="N"),Info!AG5,0)</f>
        <v>0</v>
      </c>
      <c r="CJ40" s="21">
        <f>IF(AND(T16="Do",T17="N"),Info!AH5,0)</f>
        <v>0</v>
      </c>
      <c r="CK40" s="21">
        <f>IF(AND(U16="Do",U17="N"),Info!AI5,0)</f>
        <v>0</v>
      </c>
      <c r="CL40" s="21">
        <f>IF(AND(V16="Do",V17="N"),Info!AJ5,0)</f>
        <v>0</v>
      </c>
      <c r="CM40" s="21">
        <f>IF(AND(W16="Do",W17="N"),Info!AK5,0)</f>
        <v>0</v>
      </c>
      <c r="CN40" s="21">
        <f>IF(AND(X16="Do",X17="N"),Info!AL5,0)</f>
        <v>0</v>
      </c>
      <c r="CO40" s="21">
        <f>IF(AND(Y16="Do",Y17="N"),Info!AM5,0)</f>
        <v>0</v>
      </c>
      <c r="CP40" s="21">
        <f>IF(AND(Z16="Do",Z17="N"),Info!AN5,0)</f>
        <v>0</v>
      </c>
      <c r="CQ40" s="21">
        <f>IF(AND(AA16="Do",AA17="N"),Info!AO5,0)</f>
        <v>0</v>
      </c>
      <c r="CR40" s="21">
        <f>IF(AND(AB16="Do",AB17="N"),Info!AP5,0)</f>
        <v>0</v>
      </c>
      <c r="CS40" s="21">
        <f>IF(AND(AC16="Do",AC17="N"),Info!AQ5,0)</f>
        <v>0</v>
      </c>
      <c r="CT40" s="21">
        <f>IF(AND(AD16="Do",AD17="N"),Info!AR5,0)</f>
        <v>0</v>
      </c>
      <c r="CU40" s="21">
        <f>IF(AND(AE16="Do",AE17="N"),Info!AS5,0)</f>
        <v>0</v>
      </c>
      <c r="CV40" s="21">
        <f>IF(AND(AF16="Do",AF17="N"),Info!AT5,0)</f>
        <v>0</v>
      </c>
      <c r="CW40" s="21">
        <f>IF(AND(AG16="Do",AG17="N"),Info!AU5,0)</f>
        <v>0</v>
      </c>
      <c r="CX40" s="21">
        <f t="shared" si="7"/>
        <v>0</v>
      </c>
      <c r="CY40" s="22"/>
      <c r="CZ40" s="22"/>
      <c r="DA40" s="22"/>
      <c r="DB40" s="20" t="s">
        <v>48</v>
      </c>
      <c r="DC40" s="21">
        <f>IF(AND(C24="Do",C25="N"),Info!Q5,0)</f>
        <v>0</v>
      </c>
      <c r="DD40" s="21">
        <f>IF(AND(D24="Do",D25="N"),Info!R5,0)</f>
        <v>0</v>
      </c>
      <c r="DE40" s="21">
        <f>IF(AND(E24="Do",E25="N"),Info!S5,0)</f>
        <v>0</v>
      </c>
      <c r="DF40" s="21">
        <f>IF(AND(F24="Do",F25="N"),Info!T5,0)</f>
        <v>0</v>
      </c>
      <c r="DG40" s="21">
        <f>IF(AND(G24="Do",G25="N"),Info!U5,0)</f>
        <v>0</v>
      </c>
      <c r="DH40" s="21">
        <f>IF(AND(H24="Do",H25="N"),Info!V5,0)</f>
        <v>0</v>
      </c>
      <c r="DI40" s="21">
        <f>IF(AND(I24="Do",I25="N"),Info!W5,0)</f>
        <v>0</v>
      </c>
      <c r="DJ40" s="21">
        <f>IF(AND(J24="Do",J25="N"),Info!X5,0)</f>
        <v>0</v>
      </c>
      <c r="DK40" s="21">
        <f>IF(AND(K24="Do",K25="N"),Info!Y5,0)</f>
        <v>0</v>
      </c>
      <c r="DL40" s="21">
        <f>IF(AND(L24="Do",L25="N"),Info!Z5,0)</f>
        <v>0</v>
      </c>
      <c r="DM40" s="21">
        <f>IF(AND(M24="Do",M25="N"),Info!AA5,0)</f>
        <v>0</v>
      </c>
      <c r="DN40" s="21">
        <f>IF(AND(N24="Do",N25="N"),Info!AB5,0)</f>
        <v>0</v>
      </c>
      <c r="DO40" s="21">
        <f>IF(AND(O24="Do",O25="N"),Info!AC5,0)</f>
        <v>0</v>
      </c>
      <c r="DP40" s="21">
        <f>IF(AND(P24="Do",P25="N"),Info!AD5,0)</f>
        <v>0</v>
      </c>
      <c r="DQ40" s="21">
        <f>IF(AND(Q24="Do",Q25="N"),Info!AE5,0)</f>
        <v>0</v>
      </c>
      <c r="DR40" s="21">
        <f>IF(AND(R24="Do",R25="N"),Info!AF5,0)</f>
        <v>0</v>
      </c>
      <c r="DS40" s="21">
        <f>IF(AND(S24="Do",S25="N"),Info!AG5,0)</f>
        <v>0</v>
      </c>
      <c r="DT40" s="21">
        <f>IF(AND(T24="Do",T25="N"),Info!AH5,0)</f>
        <v>0</v>
      </c>
      <c r="DU40" s="21">
        <f>IF(AND(U24="Do",U25="N"),Info!AI5,0)</f>
        <v>0</v>
      </c>
      <c r="DV40" s="21">
        <f>IF(AND(V24="Do",V25="N"),Info!AJ5,0)</f>
        <v>0</v>
      </c>
      <c r="DW40" s="21">
        <f>IF(AND(W24="Do",W25="N"),Info!AK5,0)</f>
        <v>0</v>
      </c>
      <c r="DX40" s="21">
        <f>IF(AND(X24="Do",X25="N"),Info!AL5,0)</f>
        <v>0</v>
      </c>
      <c r="DY40" s="21">
        <f>IF(AND(Y24="Do",Y25="N"),Info!AM5,0)</f>
        <v>0</v>
      </c>
      <c r="DZ40" s="21">
        <f>IF(AND(Z24="Do",Z25="N"),Info!AN5,0)</f>
        <v>0</v>
      </c>
      <c r="EA40" s="21">
        <f>IF(AND(AA24="Do",AA25="N"),Info!AO5,0)</f>
        <v>0</v>
      </c>
      <c r="EB40" s="21">
        <f>IF(AND(AB24="Do",AB25="N"),Info!AP5,0)</f>
        <v>0</v>
      </c>
      <c r="EC40" s="21">
        <f>IF(AND(AC24="Do",AC25="N"),Info!AQ5,0)</f>
        <v>0</v>
      </c>
      <c r="ED40" s="21">
        <f>IF(AND(AD24="Do",AD25="N"),Info!AR5,0)</f>
        <v>0</v>
      </c>
      <c r="EE40" s="21">
        <f>IF(AND(AE24="Do",AE25="N"),Info!AS5,0)</f>
        <v>0</v>
      </c>
      <c r="EF40" s="21">
        <f>IF(AND(AF24="Do",AF25="N"),Info!AT5,0)</f>
        <v>0</v>
      </c>
      <c r="EG40" s="21">
        <f>IF(AND(AG24="Do",AG25="N"),Info!AU5,0)</f>
        <v>0</v>
      </c>
      <c r="EH40" s="21">
        <f t="shared" si="8"/>
        <v>0</v>
      </c>
      <c r="EI40" s="22"/>
      <c r="EJ40" s="22"/>
      <c r="EK40" s="22"/>
      <c r="EL40" s="20" t="s">
        <v>48</v>
      </c>
      <c r="EM40" s="21">
        <f>IF(AND(C32="Do",C33="N"),Info!Q5,0)</f>
        <v>0</v>
      </c>
      <c r="EN40" s="21">
        <f>IF(AND(D32="Do",D33="N"),Info!R5,0)</f>
        <v>0</v>
      </c>
      <c r="EO40" s="21">
        <f>IF(AND(E32="Do",E33="N"),Info!S5,0)</f>
        <v>0</v>
      </c>
      <c r="EP40" s="21">
        <f>IF(AND(F32="Do",F33="N"),Info!T5,0)</f>
        <v>0</v>
      </c>
      <c r="EQ40" s="21">
        <f>IF(AND(G32="Do",G33="N"),Info!U5,0)</f>
        <v>0</v>
      </c>
      <c r="ER40" s="21">
        <f>IF(AND(H32="Do",H33="N"),Info!V5,0)</f>
        <v>159.392</v>
      </c>
      <c r="ES40" s="21">
        <f>IF(AND(I32="Do",I33="N"),Info!W5,0)</f>
        <v>0</v>
      </c>
      <c r="ET40" s="21">
        <f>IF(AND(J32="Do",J33="N"),Info!X5,0)</f>
        <v>0</v>
      </c>
      <c r="EU40" s="21">
        <f>IF(AND(K32="Do",K33="N"),Info!Y5,0)</f>
        <v>0</v>
      </c>
      <c r="EV40" s="21">
        <f>IF(AND(L32="Do",L33="N"),Info!Z5,0)</f>
        <v>0</v>
      </c>
      <c r="EW40" s="21">
        <f>IF(AND(M32="Do",M33="N"),Info!AA5,0)</f>
        <v>0</v>
      </c>
      <c r="EX40" s="21">
        <f>IF(AND(N32="Do",N33="N"),Info!AB5,0)</f>
        <v>0</v>
      </c>
      <c r="EY40" s="21">
        <f>IF(AND(O32="Do",O33="N"),Info!AC5,0)</f>
        <v>0</v>
      </c>
      <c r="EZ40" s="21">
        <f>IF(AND(P32="Do",P33="N"),Info!AD5,0)</f>
        <v>0</v>
      </c>
      <c r="FA40" s="21">
        <f>IF(AND(Q32="Do",Q33="N"),Info!AE5,0)</f>
        <v>0</v>
      </c>
      <c r="FB40" s="21">
        <f>IF(AND(R32="Do",R33="N"),Info!AF5,0)</f>
        <v>0</v>
      </c>
      <c r="FC40" s="21">
        <f>IF(AND(S32="Do",S33="N"),Info!AG5,0)</f>
        <v>0</v>
      </c>
      <c r="FD40" s="21">
        <f>IF(AND(T32="Do",T33="N"),Info!AH5,0)</f>
        <v>0</v>
      </c>
      <c r="FE40" s="21">
        <f>IF(AND(U32="Do",U33="N"),Info!AI5,0)</f>
        <v>0</v>
      </c>
      <c r="FF40" s="21">
        <f>IF(AND(V32="Do",V33="N"),Info!AJ5,0)</f>
        <v>0</v>
      </c>
      <c r="FG40" s="21">
        <f>IF(AND(W32="Do",W33="N"),Info!AK5,0)</f>
        <v>0</v>
      </c>
      <c r="FH40" s="21">
        <f>IF(AND(X32="Do",X33="N"),Info!AL5,0)</f>
        <v>0</v>
      </c>
      <c r="FI40" s="21">
        <f>IF(AND(Y32="Do",Y33="N"),Info!AM5,0)</f>
        <v>0</v>
      </c>
      <c r="FJ40" s="21">
        <f>IF(AND(Z32="Do",Z33="N"),Info!AN5,0)</f>
        <v>0</v>
      </c>
      <c r="FK40" s="21">
        <f>IF(AND(AA32="Do",AA33="N"),Info!AO5,0)</f>
        <v>0</v>
      </c>
      <c r="FL40" s="21">
        <f>IF(AND(AB32="Do",AB33="N"),Info!AP5,0)</f>
        <v>0</v>
      </c>
      <c r="FM40" s="21">
        <f>IF(AND(AC32="Do",AC33="N"),Info!AQ5,0)</f>
        <v>0</v>
      </c>
      <c r="FN40" s="21">
        <f>IF(AND(AD32="Do",AD33="N"),Info!AR5,0)</f>
        <v>0</v>
      </c>
      <c r="FO40" s="21">
        <f>IF(AND(AE32="Do",AE33="N"),Info!AS5,0)</f>
        <v>0</v>
      </c>
      <c r="FP40" s="21">
        <f>IF(AND(AF32="Do",AF33="N"),Info!AT5,0)</f>
        <v>0</v>
      </c>
      <c r="FQ40" s="21">
        <f>IF(AND(AG32="Do",AG33="N"),Info!AU5,0)</f>
        <v>0</v>
      </c>
      <c r="FR40" s="21">
        <f t="shared" si="9"/>
        <v>159.392</v>
      </c>
      <c r="FS40" s="22"/>
      <c r="FT40" s="22"/>
      <c r="FU40" s="22"/>
      <c r="FV40" s="20" t="s">
        <v>48</v>
      </c>
      <c r="FW40" s="21">
        <f>IF(AND(C40="Do",C41="N"),Info!Q5,0)</f>
        <v>0</v>
      </c>
      <c r="FX40" s="21">
        <f>IF(AND(D40="Do",D41="N"),Info!R5,0)</f>
        <v>0</v>
      </c>
      <c r="FY40" s="21">
        <f>IF(AND(E40="Do",E41="N"),Info!S5,0)</f>
        <v>0</v>
      </c>
      <c r="FZ40" s="21">
        <f>IF(AND(F40="Do",F41="N"),Info!T5,0)</f>
        <v>0</v>
      </c>
      <c r="GA40" s="21">
        <f>IF(AND(G40="Do",G41="N"),Info!U5,0)</f>
        <v>0</v>
      </c>
      <c r="GB40" s="21">
        <f>IF(AND(H40="Do",H41="N"),Info!V5,0)</f>
        <v>0</v>
      </c>
      <c r="GC40" s="21">
        <f>IF(AND(I40="Do",I41="N"),Info!W5,0)</f>
        <v>0</v>
      </c>
      <c r="GD40" s="21">
        <f>IF(AND(J40="Do",J41="N"),Info!X5,0)</f>
        <v>0</v>
      </c>
      <c r="GE40" s="21">
        <f>IF(AND(K40="Do",K41="N"),Info!Y5,0)</f>
        <v>0</v>
      </c>
      <c r="GF40" s="21">
        <f>IF(AND(L40="Do",L41="N"),Info!Z5,0)</f>
        <v>0</v>
      </c>
      <c r="GG40" s="21">
        <f>IF(AND(M40="Do",M41="N"),Info!AA5,0)</f>
        <v>0</v>
      </c>
      <c r="GH40" s="21">
        <f>IF(AND(N40="Do",N41="N"),Info!AB5,0)</f>
        <v>0</v>
      </c>
      <c r="GI40" s="21">
        <f>IF(AND(O40="Do",O41="N"),Info!AC5,0)</f>
        <v>0</v>
      </c>
      <c r="GJ40" s="21">
        <f>IF(AND(P40="Do",P41="N"),Info!AD5,0)</f>
        <v>0</v>
      </c>
      <c r="GK40" s="21">
        <f>IF(AND(Q40="Do",Q41="N"),Info!AE5,0)</f>
        <v>159.392</v>
      </c>
      <c r="GL40" s="21">
        <f>IF(AND(R40="Do",R41="N"),Info!AF5,0)</f>
        <v>0</v>
      </c>
      <c r="GM40" s="21">
        <f>IF(AND(S40="Do",S41="N"),Info!AG5,0)</f>
        <v>0</v>
      </c>
      <c r="GN40" s="21">
        <f>IF(AND(T40="Do",T41="N"),Info!AH5,0)</f>
        <v>0</v>
      </c>
      <c r="GO40" s="21">
        <f>IF(AND(U40="Do",U41="N"),Info!AI5,0)</f>
        <v>0</v>
      </c>
      <c r="GP40" s="21">
        <f>IF(AND(V40="Do",V41="N"),Info!AJ5,0)</f>
        <v>0</v>
      </c>
      <c r="GQ40" s="21">
        <f>IF(AND(W40="Do",W41="N"),Info!AK5,0)</f>
        <v>0</v>
      </c>
      <c r="GR40" s="21">
        <f>IF(AND(X40="Do",X41="N"),Info!AL5,0)</f>
        <v>0</v>
      </c>
      <c r="GS40" s="21">
        <f>IF(AND(Y40="Do",Y41="N"),Info!AM5,0)</f>
        <v>0</v>
      </c>
      <c r="GT40" s="21">
        <f>IF(AND(Z40="Do",Z41="N"),Info!AN5,0)</f>
        <v>0</v>
      </c>
      <c r="GU40" s="21">
        <f>IF(AND(AA40="Do",AA41="N"),Info!AO5,0)</f>
        <v>0</v>
      </c>
      <c r="GV40" s="21">
        <f>IF(AND(AB40="Do",AB41="N"),Info!AP5,0)</f>
        <v>0</v>
      </c>
      <c r="GW40" s="21">
        <f>IF(AND(AC40="Do",AC41="N"),Info!AQ5,0)</f>
        <v>0</v>
      </c>
      <c r="GX40" s="21">
        <f>IF(AND(AD40="Do",AD41="N"),Info!AR5,0)</f>
        <v>0</v>
      </c>
      <c r="GY40" s="21">
        <f>IF(AND(AE40="Do",AE41="N"),Info!AS5,0)</f>
        <v>0</v>
      </c>
      <c r="GZ40" s="21">
        <f>IF(AND(AF40="Do",AF41="N"),Info!AT5,0)</f>
        <v>0</v>
      </c>
      <c r="HA40" s="21">
        <f>IF(AND(AG40="Do",AG41="N"),Info!AU5,0)</f>
        <v>0</v>
      </c>
      <c r="HB40" s="21">
        <f t="shared" si="10"/>
        <v>159.392</v>
      </c>
      <c r="HC40" s="22"/>
      <c r="HD40" s="22"/>
      <c r="HE40" s="22"/>
      <c r="HF40" s="20" t="s">
        <v>48</v>
      </c>
      <c r="HG40" s="21">
        <f>IF(AND(C48="Do",C49="N"),Info!Q5,0)</f>
        <v>0</v>
      </c>
      <c r="HH40" s="21">
        <f>IF(AND(D48="Do",D49="N"),Info!R5,0)</f>
        <v>0</v>
      </c>
      <c r="HI40" s="21">
        <f>IF(AND(E48="Do",E49="N"),Info!S5,0)</f>
        <v>159.392</v>
      </c>
      <c r="HJ40" s="21">
        <f>IF(AND(F48="Do",F49="N"),Info!T5,0)</f>
        <v>0</v>
      </c>
      <c r="HK40" s="21">
        <f>IF(AND(G48="Do",G49="N"),Info!U5,0)</f>
        <v>0</v>
      </c>
      <c r="HL40" s="21">
        <f>IF(AND(H48="Do",H49="N"),Info!V5,0)</f>
        <v>0</v>
      </c>
      <c r="HM40" s="21">
        <f>IF(AND(I48="Do",I49="N"),Info!W5,0)</f>
        <v>0</v>
      </c>
      <c r="HN40" s="21">
        <f>IF(AND(J48="Do",J49="N"),Info!X5,0)</f>
        <v>0</v>
      </c>
      <c r="HO40" s="21">
        <f>IF(AND(K48="Do",K49="N"),Info!Y5,0)</f>
        <v>0</v>
      </c>
      <c r="HP40" s="21">
        <f>IF(AND(L48="Do",L49="N"),Info!Z5,0)</f>
        <v>0</v>
      </c>
      <c r="HQ40" s="21">
        <f>IF(AND(M48="Do",M49="N"),Info!AA5,0)</f>
        <v>0</v>
      </c>
      <c r="HR40" s="21">
        <f>IF(AND(N48="Do",N49="N"),Info!AB5,0)</f>
        <v>0</v>
      </c>
      <c r="HS40" s="21">
        <f>IF(AND(O48="Do",O49="N"),Info!AC5,0)</f>
        <v>0</v>
      </c>
      <c r="HT40" s="21">
        <f>IF(AND(P48="Do",P49="N"),Info!AD5,0)</f>
        <v>0</v>
      </c>
      <c r="HU40" s="21">
        <f>IF(AND(Q48="Do",Q49="N"),Info!AE5,0)</f>
        <v>0</v>
      </c>
      <c r="HV40" s="21">
        <f>IF(AND(R48="Do",R49="N"),Info!AF5,0)</f>
        <v>0</v>
      </c>
      <c r="HW40" s="21">
        <f>IF(AND(S48="Do",S49="N"),Info!AG5,0)</f>
        <v>0</v>
      </c>
      <c r="HX40" s="21">
        <f>IF(AND(T48="Do",T49="N"),Info!AH5,0)</f>
        <v>0</v>
      </c>
      <c r="HY40" s="21">
        <f>IF(AND(U48="Do",U49="N"),Info!AI5,0)</f>
        <v>0</v>
      </c>
      <c r="HZ40" s="21">
        <f>IF(AND(V48="Do",V49="N"),Info!AJ5,0)</f>
        <v>0</v>
      </c>
      <c r="IA40" s="21">
        <f>IF(AND(W48="Do",W49="N"),Info!AK5,0)</f>
        <v>0</v>
      </c>
      <c r="IB40" s="21">
        <f>IF(AND(X48="Do",X49="N"),Info!AL5,0)</f>
        <v>0</v>
      </c>
      <c r="IC40" s="21">
        <f>IF(AND(Y48="Do",Y49="N"),Info!AM5,0)</f>
        <v>0</v>
      </c>
      <c r="ID40" s="21">
        <f>IF(AND(Z48="Do",Z49="N"),Info!AN5,0)</f>
        <v>159.392</v>
      </c>
      <c r="IE40" s="21">
        <f>IF(AND(AA48="Do",AA49="N"),Info!AO5,0)</f>
        <v>0</v>
      </c>
      <c r="IF40" s="21">
        <f>IF(AND(AB48="Do",AB49="N"),Info!AP5,0)</f>
        <v>0</v>
      </c>
      <c r="IG40" s="21">
        <f>IF(AND(AC48="Do",AC49="N"),Info!AQ5,0)</f>
        <v>0</v>
      </c>
      <c r="IH40" s="21">
        <f>IF(AND(AD48="Do",AD49="N"),Info!AR5,0)</f>
        <v>0</v>
      </c>
      <c r="II40" s="21">
        <f>IF(AND(AE48="Do",AE49="N"),Info!AS5,0)</f>
        <v>0</v>
      </c>
      <c r="IJ40" s="21">
        <f>IF(AND(AF48="Do",AF49="N"),Info!AT5,0)</f>
        <v>0</v>
      </c>
      <c r="IK40" s="21">
        <f>IF(AND(AG48="Do",AG49="N"),Info!AU5,0)</f>
        <v>0</v>
      </c>
      <c r="IL40" s="21">
        <f t="shared" si="11"/>
        <v>318.78399999999999</v>
      </c>
      <c r="IM40" s="22"/>
      <c r="IN40" s="22"/>
      <c r="IO40" s="22"/>
      <c r="IP40" s="22"/>
      <c r="IQ40" s="22"/>
      <c r="IR40" s="22"/>
      <c r="IS40" s="22"/>
      <c r="IT40" s="17"/>
      <c r="IU40" s="22"/>
      <c r="IV40" s="22"/>
      <c r="IW40" s="22"/>
      <c r="IX40" s="22"/>
      <c r="IY40" s="22"/>
      <c r="IZ40" s="22"/>
      <c r="JA40" s="22"/>
      <c r="JB40" s="22"/>
      <c r="JC40" s="22"/>
      <c r="JD40" s="22"/>
      <c r="JE40" s="22"/>
      <c r="JF40" s="22"/>
      <c r="JG40" s="22"/>
      <c r="JH40" s="22"/>
      <c r="JI40" s="22"/>
      <c r="JJ40" s="22"/>
      <c r="JK40" s="22"/>
      <c r="JL40" s="22"/>
      <c r="JM40" s="22"/>
      <c r="JN40" s="22"/>
      <c r="JO40" s="22"/>
      <c r="JP40" s="22"/>
      <c r="JQ40" s="22"/>
      <c r="JR40" s="22"/>
      <c r="JS40" s="22"/>
      <c r="JT40" s="22"/>
      <c r="JU40" s="22"/>
      <c r="JV40" s="22"/>
      <c r="JW40" s="22"/>
      <c r="JX40" s="22"/>
      <c r="JY40" s="22"/>
      <c r="JZ40" s="22"/>
      <c r="KA40" s="22"/>
      <c r="KB40" s="22"/>
      <c r="KC40" s="22"/>
      <c r="KD40" s="22"/>
      <c r="KE40" s="22"/>
      <c r="KF40" s="22"/>
      <c r="KG40" s="22"/>
      <c r="KH40" s="22"/>
      <c r="KI40" s="22"/>
      <c r="KJ40" s="22"/>
      <c r="KK40" s="22"/>
      <c r="KL40" s="22"/>
      <c r="KM40" s="22"/>
      <c r="KN40" s="22"/>
      <c r="KO40" s="22"/>
      <c r="KP40" s="22"/>
      <c r="KQ40" s="22"/>
      <c r="KR40" s="22"/>
      <c r="KS40" s="22"/>
      <c r="KT40" s="22"/>
      <c r="KU40" s="22"/>
      <c r="KV40" s="22"/>
      <c r="KW40" s="22"/>
      <c r="KX40" s="22"/>
      <c r="KY40" s="22"/>
      <c r="KZ40" s="22"/>
      <c r="LA40" s="22"/>
      <c r="LB40" s="22"/>
      <c r="LC40" s="22"/>
      <c r="LD40" s="22"/>
      <c r="LE40" s="22"/>
      <c r="LF40" s="22"/>
    </row>
    <row r="41" spans="2:318">
      <c r="C41" s="15" t="s">
        <v>35</v>
      </c>
      <c r="D41" s="15" t="s">
        <v>36</v>
      </c>
      <c r="E41" s="15" t="s">
        <v>36</v>
      </c>
      <c r="F41" s="15" t="s">
        <v>37</v>
      </c>
      <c r="G41" s="15" t="s">
        <v>37</v>
      </c>
      <c r="H41" s="61" t="s">
        <v>95</v>
      </c>
      <c r="I41" s="15"/>
      <c r="J41" s="15"/>
      <c r="K41" s="15"/>
      <c r="L41" s="15" t="s">
        <v>35</v>
      </c>
      <c r="M41" s="15" t="s">
        <v>35</v>
      </c>
      <c r="N41" s="15" t="s">
        <v>36</v>
      </c>
      <c r="O41" s="15" t="s">
        <v>36</v>
      </c>
      <c r="P41" s="15" t="s">
        <v>37</v>
      </c>
      <c r="Q41" s="15" t="s">
        <v>37</v>
      </c>
      <c r="R41" s="61" t="s">
        <v>95</v>
      </c>
      <c r="S41" s="15"/>
      <c r="T41" s="15"/>
      <c r="U41" s="15"/>
      <c r="V41" s="15" t="s">
        <v>35</v>
      </c>
      <c r="W41" s="15" t="s">
        <v>35</v>
      </c>
      <c r="X41" s="15" t="s">
        <v>36</v>
      </c>
      <c r="Y41" s="15" t="s">
        <v>36</v>
      </c>
      <c r="Z41" s="15" t="s">
        <v>37</v>
      </c>
      <c r="AA41" s="15" t="s">
        <v>37</v>
      </c>
      <c r="AB41" s="61" t="s">
        <v>95</v>
      </c>
      <c r="AC41" s="15"/>
      <c r="AD41" s="15"/>
      <c r="AE41" s="15"/>
      <c r="AF41" s="15" t="s">
        <v>35</v>
      </c>
      <c r="AG41" s="16" t="s">
        <v>35</v>
      </c>
      <c r="AH41" s="20" t="s">
        <v>49</v>
      </c>
      <c r="AI41" s="21">
        <f>IF(AND(C8="Vr",C9="V"),Info!Q3,0)</f>
        <v>0</v>
      </c>
      <c r="AJ41" s="21">
        <f>IF(AND(D8="Vr",D9="V"),Info!R3,0)</f>
        <v>0</v>
      </c>
      <c r="AK41" s="21">
        <f>IF(AND(E8="Vr",E9="V"),Info!S3,0)</f>
        <v>0</v>
      </c>
      <c r="AL41" s="21">
        <f>IF(AND(F8="Vr",F9="V"),Info!T3,0)</f>
        <v>0</v>
      </c>
      <c r="AM41" s="21">
        <f>IF(AND(G8="Vr",G9="V"),Info!U3,0)</f>
        <v>0</v>
      </c>
      <c r="AN41" s="21">
        <f>IF(AND(H8="Vr",H9="V"),Info!V3,0)</f>
        <v>0</v>
      </c>
      <c r="AO41" s="21">
        <f>IF(AND(I8="Vr",I9="V"),Info!W3,0)</f>
        <v>0</v>
      </c>
      <c r="AP41" s="21">
        <f>IF(AND(J8="Vr",J9="V"),Info!X3,0)</f>
        <v>0</v>
      </c>
      <c r="AQ41" s="21">
        <f>IF(AND(K8="Vr",K9="V"),Info!Y3,0)</f>
        <v>0</v>
      </c>
      <c r="AR41" s="21">
        <f>IF(AND(L8="Vr",L9="V"),Info!Z3,0)</f>
        <v>0</v>
      </c>
      <c r="AS41" s="21">
        <f>IF(AND(M8="Vr",M9="V"),Info!AA3,0)</f>
        <v>0</v>
      </c>
      <c r="AT41" s="21">
        <f>IF(AND(N8="Vr",N9="V"),Info!AB3,0)</f>
        <v>0</v>
      </c>
      <c r="AU41" s="21">
        <f>IF(AND(O8="Vr",O9="V"),Info!AC3,0)</f>
        <v>0</v>
      </c>
      <c r="AV41" s="21">
        <f>IF(AND(P8="Vr",P9="V"),Info!AD3,0)</f>
        <v>128.92000000000002</v>
      </c>
      <c r="AW41" s="21">
        <f>IF(AND(Q8="Vr",Q9="V"),Info!AE3,0)</f>
        <v>0</v>
      </c>
      <c r="AX41" s="21">
        <f>IF(AND(R8="Vr",R9="V"),Info!AF3,0)</f>
        <v>0</v>
      </c>
      <c r="AY41" s="21">
        <f>IF(AND(S8="Vr",S9="V"),Info!AG3,0)</f>
        <v>0</v>
      </c>
      <c r="AZ41" s="21">
        <f>IF(AND(T8="Vr",T9="V"),Info!AH3,0)</f>
        <v>0</v>
      </c>
      <c r="BA41" s="21">
        <f>IF(AND(U8="Vr",U9="V"),Info!AI3,0)</f>
        <v>0</v>
      </c>
      <c r="BB41" s="21">
        <f>IF(AND(V8="Vr",V9="V"),Info!AJ3,0)</f>
        <v>0</v>
      </c>
      <c r="BC41" s="21">
        <f>IF(AND(W8="Vr",W9="V"),Info!AK3,0)</f>
        <v>0</v>
      </c>
      <c r="BD41" s="21">
        <f>IF(AND(X8="Vr",X9="V"),Info!AL3,0)</f>
        <v>0</v>
      </c>
      <c r="BE41" s="21">
        <f>IF(AND(Y8="Vr",Y9="V"),Info!AM3,0)</f>
        <v>0</v>
      </c>
      <c r="BF41" s="21">
        <f>IF(AND(Z8="Vr",Z9="V"),Info!AN3,0)</f>
        <v>0</v>
      </c>
      <c r="BG41" s="21">
        <f>IF(AND(AA8="Vr",AA9="V"),Info!AO3,0)</f>
        <v>0</v>
      </c>
      <c r="BH41" s="21">
        <f>IF(AND(AB8="Vr",AB9="V"),Info!AP3,0)</f>
        <v>0</v>
      </c>
      <c r="BI41" s="21">
        <f>IF(AND(AC8="Vr",AC9="V"),Info!AQ3,0)</f>
        <v>0</v>
      </c>
      <c r="BJ41" s="21">
        <f>IF(AND(AD8="Vr",AD9="V"),Info!AR3,0)</f>
        <v>0</v>
      </c>
      <c r="BK41" s="21">
        <f>IF(AND(AE8="Vr",AE9="V"),Info!AS3,0)</f>
        <v>0</v>
      </c>
      <c r="BL41" s="21">
        <f>IF(AND(AF8="Vr",AF9="V"),Info!AT3,0)</f>
        <v>0</v>
      </c>
      <c r="BM41" s="21">
        <f>IF(AND(AG8="Vr",AG9="V"),Info!AU3,0)</f>
        <v>0</v>
      </c>
      <c r="BN41" s="21">
        <f t="shared" si="6"/>
        <v>128.92000000000002</v>
      </c>
      <c r="BO41" s="22"/>
      <c r="BP41" s="22"/>
      <c r="BQ41" s="22"/>
      <c r="BR41" s="20" t="s">
        <v>49</v>
      </c>
      <c r="BS41" s="21">
        <f>IF(AND(C16="Vr",C17="V"),Info!Q3,0)</f>
        <v>0</v>
      </c>
      <c r="BT41" s="21">
        <f>IF(AND(D16="Vr",D17="V"),Info!R3,0)</f>
        <v>0</v>
      </c>
      <c r="BU41" s="21">
        <f>IF(AND(E16="Vr",E17="V"),Info!S3,0)</f>
        <v>128.92000000000002</v>
      </c>
      <c r="BV41" s="21">
        <f>IF(AND(F16="Vr",F17="V"),Info!T3,0)</f>
        <v>0</v>
      </c>
      <c r="BW41" s="21">
        <f>IF(AND(G16="Vr",G17="V"),Info!U3,0)</f>
        <v>0</v>
      </c>
      <c r="BX41" s="21">
        <f>IF(AND(H16="Vr",H17="V"),Info!V3,0)</f>
        <v>0</v>
      </c>
      <c r="BY41" s="21">
        <f>IF(AND(I16="Vr",I17="V"),Info!W3,0)</f>
        <v>0</v>
      </c>
      <c r="BZ41" s="21">
        <f>IF(AND(J16="Vr",J17="V"),Info!X3,0)</f>
        <v>0</v>
      </c>
      <c r="CA41" s="21">
        <f>IF(AND(K16="Vr",K17="V"),Info!Y3,0)</f>
        <v>0</v>
      </c>
      <c r="CB41" s="21">
        <f>IF(AND(L16="Vr",L17="V"),Info!Z3,0)</f>
        <v>0</v>
      </c>
      <c r="CC41" s="21">
        <f>IF(AND(M16="Vr",M17="V"),Info!AA3,0)</f>
        <v>0</v>
      </c>
      <c r="CD41" s="21">
        <f>IF(AND(N16="Vr",N17="V"),Info!AB3,0)</f>
        <v>0</v>
      </c>
      <c r="CE41" s="21">
        <f>IF(AND(O16="Vr",O17="V"),Info!AC3,0)</f>
        <v>0</v>
      </c>
      <c r="CF41" s="21">
        <f>IF(AND(P16="Vr",P17="V"),Info!AD3,0)</f>
        <v>0</v>
      </c>
      <c r="CG41" s="21">
        <f>IF(AND(Q16="Vr",Q17="V"),Info!AE3,0)</f>
        <v>0</v>
      </c>
      <c r="CH41" s="21">
        <f>IF(AND(R16="Vr",R17="V"),Info!AF3,0)</f>
        <v>0</v>
      </c>
      <c r="CI41" s="21">
        <f>IF(AND(S16="Vr",S17="V"),Info!AG3,0)</f>
        <v>0</v>
      </c>
      <c r="CJ41" s="21">
        <f>IF(AND(T16="Vr",T17="V"),Info!AH3,0)</f>
        <v>0</v>
      </c>
      <c r="CK41" s="21">
        <f>IF(AND(U16="Vr",U17="V"),Info!AI3,0)</f>
        <v>0</v>
      </c>
      <c r="CL41" s="21">
        <f>IF(AND(V16="Vr",V17="V"),Info!AJ3,0)</f>
        <v>0</v>
      </c>
      <c r="CM41" s="21">
        <f>IF(AND(W16="Vr",W17="V"),Info!AK3,0)</f>
        <v>0</v>
      </c>
      <c r="CN41" s="21">
        <f>IF(AND(X16="Vr",X17="V"),Info!AL3,0)</f>
        <v>0</v>
      </c>
      <c r="CO41" s="21">
        <f>IF(AND(Y16="Vr",Y17="V"),Info!AM3,0)</f>
        <v>0</v>
      </c>
      <c r="CP41" s="21">
        <f>IF(AND(Z16="Vr",Z17="V"),Info!AN3,0)</f>
        <v>128.92000000000002</v>
      </c>
      <c r="CQ41" s="21">
        <f>IF(AND(AA16="Vr",AA17="V"),Info!AO3,0)</f>
        <v>0</v>
      </c>
      <c r="CR41" s="21">
        <f>IF(AND(AB16="Vr",AB17="V"),Info!AP3,0)</f>
        <v>0</v>
      </c>
      <c r="CS41" s="21">
        <f>IF(AND(AC16="Vr",AC17="V"),Info!AQ3,0)</f>
        <v>0</v>
      </c>
      <c r="CT41" s="21">
        <f>IF(AND(AD16="Vr",AD17="V"),Info!AR3,0)</f>
        <v>0</v>
      </c>
      <c r="CU41" s="21">
        <f>IF(AND(AE16="Vr",AE17="V"),Info!AS3,0)</f>
        <v>0</v>
      </c>
      <c r="CV41" s="21">
        <f>IF(AND(AF16="Vr",AF17="V"),Info!AT3,0)</f>
        <v>0</v>
      </c>
      <c r="CW41" s="21">
        <f>IF(AND(AG16="Vr",AG17="V"),Info!AU3,0)</f>
        <v>0</v>
      </c>
      <c r="CX41" s="21">
        <f t="shared" si="7"/>
        <v>257.84000000000003</v>
      </c>
      <c r="CY41" s="22"/>
      <c r="CZ41" s="22"/>
      <c r="DA41" s="22"/>
      <c r="DB41" s="20" t="s">
        <v>49</v>
      </c>
      <c r="DC41" s="21">
        <f>IF(AND(C24="Vr",C25="V"),Info!Q3,0)</f>
        <v>0</v>
      </c>
      <c r="DD41" s="21">
        <f>IF(AND(D24="Vr",D25="V"),Info!R3,0)</f>
        <v>0</v>
      </c>
      <c r="DE41" s="21">
        <f>IF(AND(E24="Vr",E25="V"),Info!S3,0)</f>
        <v>0</v>
      </c>
      <c r="DF41" s="21">
        <f>IF(AND(F24="Vr",F25="V"),Info!T3,0)</f>
        <v>0</v>
      </c>
      <c r="DG41" s="21">
        <f>IF(AND(G24="Vr",G25="V"),Info!U3,0)</f>
        <v>0</v>
      </c>
      <c r="DH41" s="21">
        <f>IF(AND(H24="Vr",H25="V"),Info!V3,0)</f>
        <v>0</v>
      </c>
      <c r="DI41" s="21">
        <f>IF(AND(I24="Vr",I25="V"),Info!W3,0)</f>
        <v>0</v>
      </c>
      <c r="DJ41" s="21">
        <f>IF(AND(J24="Vr",J25="V"),Info!X3,0)</f>
        <v>0</v>
      </c>
      <c r="DK41" s="21">
        <f>IF(AND(K24="Vr",K25="V"),Info!Y3,0)</f>
        <v>0</v>
      </c>
      <c r="DL41" s="21">
        <f>IF(AND(L24="Vr",L25="V"),Info!Z3,0)</f>
        <v>0</v>
      </c>
      <c r="DM41" s="21">
        <f>IF(AND(M24="Vr",M25="V"),Info!AA3,0)</f>
        <v>0</v>
      </c>
      <c r="DN41" s="21">
        <f>IF(AND(N24="Vr",N25="V"),Info!AB3,0)</f>
        <v>128.92000000000002</v>
      </c>
      <c r="DO41" s="21">
        <f>IF(AND(O24="Vr",O25="V"),Info!AC3,0)</f>
        <v>0</v>
      </c>
      <c r="DP41" s="21">
        <f>IF(AND(P24="Vr",P25="V"),Info!AD3,0)</f>
        <v>0</v>
      </c>
      <c r="DQ41" s="21">
        <f>IF(AND(Q24="Vr",Q25="V"),Info!AE3,0)</f>
        <v>0</v>
      </c>
      <c r="DR41" s="21">
        <f>IF(AND(R24="Vr",R25="V"),Info!AF3,0)</f>
        <v>0</v>
      </c>
      <c r="DS41" s="21">
        <f>IF(AND(S24="Vr",S25="V"),Info!AG3,0)</f>
        <v>0</v>
      </c>
      <c r="DT41" s="21">
        <f>IF(AND(T24="Vr",T25="V"),Info!AH3,0)</f>
        <v>0</v>
      </c>
      <c r="DU41" s="21">
        <f>IF(AND(U24="Vr",U25="V"),Info!AI3,0)</f>
        <v>0</v>
      </c>
      <c r="DV41" s="21">
        <f>IF(AND(V24="Vr",V25="V"),Info!AJ3,0)</f>
        <v>0</v>
      </c>
      <c r="DW41" s="21">
        <f>IF(AND(W24="Vr",W25="V"),Info!AK3,0)</f>
        <v>0</v>
      </c>
      <c r="DX41" s="21">
        <f>IF(AND(X24="Vr",X25="V"),Info!AL3,0)</f>
        <v>0</v>
      </c>
      <c r="DY41" s="21">
        <f>IF(AND(Y24="Vr",Y25="V"),Info!AM3,0)</f>
        <v>0</v>
      </c>
      <c r="DZ41" s="21">
        <f>IF(AND(Z24="Vr",Z25="V"),Info!AN3,0)</f>
        <v>0</v>
      </c>
      <c r="EA41" s="21">
        <f>IF(AND(AA24="Vr",AA25="V"),Info!AO3,0)</f>
        <v>0</v>
      </c>
      <c r="EB41" s="21">
        <f>IF(AND(AB24="Vr",AB25="V"),Info!AP3,0)</f>
        <v>0</v>
      </c>
      <c r="EC41" s="21">
        <f>IF(AND(AC24="Vr",AC25="V"),Info!AQ3,0)</f>
        <v>0</v>
      </c>
      <c r="ED41" s="21">
        <f>IF(AND(AD24="Vr",AD25="V"),Info!AR3,0)</f>
        <v>0</v>
      </c>
      <c r="EE41" s="21">
        <f>IF(AND(AE24="Vr",AE25="V"),Info!AS3,0)</f>
        <v>0</v>
      </c>
      <c r="EF41" s="21">
        <f>IF(AND(AF24="Vr",AF25="V"),Info!AT3,0)</f>
        <v>0</v>
      </c>
      <c r="EG41" s="21">
        <f>IF(AND(AG24="Vr",AG25="V"),Info!AU3,0)</f>
        <v>0</v>
      </c>
      <c r="EH41" s="21">
        <f t="shared" si="8"/>
        <v>128.92000000000002</v>
      </c>
      <c r="EI41" s="22"/>
      <c r="EJ41" s="22"/>
      <c r="EK41" s="22"/>
      <c r="EL41" s="20" t="s">
        <v>49</v>
      </c>
      <c r="EM41" s="21">
        <f>IF(AND(C32="Vr",C33="V"),Info!Q3,0)</f>
        <v>0</v>
      </c>
      <c r="EN41" s="21">
        <f>IF(AND(D32="Vr",D33="V"),Info!R3,0)</f>
        <v>0</v>
      </c>
      <c r="EO41" s="21">
        <f>IF(AND(E32="Vr",E33="V"),Info!S3,0)</f>
        <v>0</v>
      </c>
      <c r="EP41" s="21">
        <f>IF(AND(F32="Vr",F33="V"),Info!T3,0)</f>
        <v>0</v>
      </c>
      <c r="EQ41" s="21">
        <f>IF(AND(G32="Vr",G33="V"),Info!U3,0)</f>
        <v>0</v>
      </c>
      <c r="ER41" s="21">
        <f>IF(AND(H32="Vr",H33="V"),Info!V3,0)</f>
        <v>0</v>
      </c>
      <c r="ES41" s="21">
        <f>IF(AND(I32="Vr",I33="V"),Info!W3,0)</f>
        <v>0</v>
      </c>
      <c r="ET41" s="21">
        <f>IF(AND(J32="Vr",J33="V"),Info!X3,0)</f>
        <v>0</v>
      </c>
      <c r="EU41" s="21">
        <f>IF(AND(K32="Vr",K33="V"),Info!Y3,0)</f>
        <v>0</v>
      </c>
      <c r="EV41" s="21">
        <f>IF(AND(L32="Vr",L33="V"),Info!Z3,0)</f>
        <v>0</v>
      </c>
      <c r="EW41" s="21">
        <f>IF(AND(M32="Vr",M33="V"),Info!AA3,0)</f>
        <v>0</v>
      </c>
      <c r="EX41" s="21">
        <f>IF(AND(N32="Vr",N33="V"),Info!AB3,0)</f>
        <v>0</v>
      </c>
      <c r="EY41" s="21">
        <f>IF(AND(O32="Vr",O33="V"),Info!AC3,0)</f>
        <v>0</v>
      </c>
      <c r="EZ41" s="21">
        <f>IF(AND(P32="Vr",P33="V"),Info!AD3,0)</f>
        <v>0</v>
      </c>
      <c r="FA41" s="21">
        <f>IF(AND(Q32="Vr",Q33="V"),Info!AE3,0)</f>
        <v>0</v>
      </c>
      <c r="FB41" s="21">
        <f>IF(AND(R32="Vr",R33="V"),Info!AF3,0)</f>
        <v>0</v>
      </c>
      <c r="FC41" s="21">
        <f>IF(AND(S32="Vr",S33="V"),Info!AG3,0)</f>
        <v>0</v>
      </c>
      <c r="FD41" s="21">
        <f>IF(AND(T32="Vr",T33="V"),Info!AH3,0)</f>
        <v>0</v>
      </c>
      <c r="FE41" s="21">
        <f>IF(AND(U32="Vr",U33="V"),Info!AI3,0)</f>
        <v>0</v>
      </c>
      <c r="FF41" s="21">
        <f>IF(AND(V32="Vr",V33="V"),Info!AJ3,0)</f>
        <v>0</v>
      </c>
      <c r="FG41" s="21">
        <f>IF(AND(W32="Vr",W33="V"),Info!AK3,0)</f>
        <v>128.92000000000002</v>
      </c>
      <c r="FH41" s="21">
        <f>IF(AND(X32="Vr",X33="V"),Info!AL3,0)</f>
        <v>0</v>
      </c>
      <c r="FI41" s="21">
        <f>IF(AND(Y32="Vr",Y33="V"),Info!AM3,0)</f>
        <v>0</v>
      </c>
      <c r="FJ41" s="21">
        <f>IF(AND(Z32="Vr",Z33="V"),Info!AN3,0)</f>
        <v>0</v>
      </c>
      <c r="FK41" s="21">
        <f>IF(AND(AA32="Vr",AA33="V"),Info!AO3,0)</f>
        <v>0</v>
      </c>
      <c r="FL41" s="21">
        <f>IF(AND(AB32="Vr",AB33="V"),Info!AP3,0)</f>
        <v>0</v>
      </c>
      <c r="FM41" s="21">
        <f>IF(AND(AC32="Vr",AC33="V"),Info!AQ3,0)</f>
        <v>0</v>
      </c>
      <c r="FN41" s="21">
        <f>IF(AND(AD32="Vr",AD33="V"),Info!AR3,0)</f>
        <v>0</v>
      </c>
      <c r="FO41" s="21">
        <f>IF(AND(AE32="Vr",AE33="V"),Info!AS3,0)</f>
        <v>0</v>
      </c>
      <c r="FP41" s="21">
        <f>IF(AND(AF32="Vr",AF33="V"),Info!AT3,0)</f>
        <v>0</v>
      </c>
      <c r="FQ41" s="21">
        <f>IF(AND(AG32="Vr",AG33="V"),Info!AU3,0)</f>
        <v>0</v>
      </c>
      <c r="FR41" s="21">
        <f t="shared" si="9"/>
        <v>128.92000000000002</v>
      </c>
      <c r="FS41" s="22"/>
      <c r="FT41" s="22"/>
      <c r="FU41" s="22"/>
      <c r="FV41" s="20" t="s">
        <v>49</v>
      </c>
      <c r="FW41" s="21">
        <f>IF(AND(C40="Vr",C41="V"),Info!Q3,0)</f>
        <v>0</v>
      </c>
      <c r="FX41" s="21">
        <f>IF(AND(D40="Vr",D41="V"),Info!R3,0)</f>
        <v>0</v>
      </c>
      <c r="FY41" s="21">
        <f>IF(AND(E40="Vr",E41="V"),Info!S3,0)</f>
        <v>0</v>
      </c>
      <c r="FZ41" s="21">
        <f>IF(AND(F40="Vr",F41="V"),Info!T3,0)</f>
        <v>0</v>
      </c>
      <c r="GA41" s="21">
        <f>IF(AND(G40="Vr",G41="V"),Info!U3,0)</f>
        <v>0</v>
      </c>
      <c r="GB41" s="21">
        <f>IF(AND(H40="Vr",H41="V"),Info!V3,0)</f>
        <v>0</v>
      </c>
      <c r="GC41" s="21">
        <f>IF(AND(I40="Vr",I41="V"),Info!W3,0)</f>
        <v>0</v>
      </c>
      <c r="GD41" s="21">
        <f>IF(AND(J40="Vr",J41="V"),Info!X3,0)</f>
        <v>0</v>
      </c>
      <c r="GE41" s="21">
        <f>IF(AND(K40="Vr",K41="V"),Info!Y3,0)</f>
        <v>0</v>
      </c>
      <c r="GF41" s="21">
        <f>IF(AND(L40="Vr",L41="V"),Info!Z3,0)</f>
        <v>0</v>
      </c>
      <c r="GG41" s="21">
        <f>IF(AND(M40="Vr",M41="V"),Info!AA3,0)</f>
        <v>0</v>
      </c>
      <c r="GH41" s="21">
        <f>IF(AND(N40="Vr",N41="V"),Info!AB3,0)</f>
        <v>0</v>
      </c>
      <c r="GI41" s="21">
        <f>IF(AND(O40="Vr",O41="V"),Info!AC3,0)</f>
        <v>0</v>
      </c>
      <c r="GJ41" s="21">
        <f>IF(AND(P40="Vr",P41="V"),Info!AD3,0)</f>
        <v>0</v>
      </c>
      <c r="GK41" s="21">
        <f>IF(AND(Q40="Vr",Q41="V"),Info!AE3,0)</f>
        <v>0</v>
      </c>
      <c r="GL41" s="21">
        <f>IF(AND(R40="Vr",R41="V"),Info!AF3,0)</f>
        <v>0</v>
      </c>
      <c r="GM41" s="21">
        <f>IF(AND(S40="Vr",S41="V"),Info!AG3,0)</f>
        <v>0</v>
      </c>
      <c r="GN41" s="21">
        <f>IF(AND(T40="Vr",T41="V"),Info!AH3,0)</f>
        <v>0</v>
      </c>
      <c r="GO41" s="21">
        <f>IF(AND(U40="Vr",U41="V"),Info!AI3,0)</f>
        <v>0</v>
      </c>
      <c r="GP41" s="21">
        <f>IF(AND(V40="Vr",V41="V"),Info!AJ3,0)</f>
        <v>0</v>
      </c>
      <c r="GQ41" s="21">
        <f>IF(AND(W40="Vr",W41="V"),Info!AK3,0)</f>
        <v>0</v>
      </c>
      <c r="GR41" s="21">
        <f>IF(AND(X40="Vr",X41="V"),Info!AL3,0)</f>
        <v>0</v>
      </c>
      <c r="GS41" s="21">
        <f>IF(AND(Y40="Vr",Y41="V"),Info!AM3,0)</f>
        <v>0</v>
      </c>
      <c r="GT41" s="21">
        <f>IF(AND(Z40="Vr",Z41="V"),Info!AN3,0)</f>
        <v>0</v>
      </c>
      <c r="GU41" s="21">
        <f>IF(AND(AA40="Vr",AA41="V"),Info!AO3,0)</f>
        <v>0</v>
      </c>
      <c r="GV41" s="21">
        <f>IF(AND(AB40="Vr",AB41="V"),Info!AP3,0)</f>
        <v>0</v>
      </c>
      <c r="GW41" s="21">
        <f>IF(AND(AC40="Vr",AC41="V"),Info!AQ3,0)</f>
        <v>0</v>
      </c>
      <c r="GX41" s="21">
        <f>IF(AND(AD40="Vr",AD41="V"),Info!AR3,0)</f>
        <v>0</v>
      </c>
      <c r="GY41" s="21">
        <f>IF(AND(AE40="Vr",AE41="V"),Info!AS3,0)</f>
        <v>0</v>
      </c>
      <c r="GZ41" s="21">
        <f>IF(AND(AF40="Vr",AF41="V"),Info!AT3,0)</f>
        <v>128.92000000000002</v>
      </c>
      <c r="HA41" s="21">
        <f>IF(AND(AG40="Vr",AG41="V"),Info!AU3,0)</f>
        <v>0</v>
      </c>
      <c r="HB41" s="21">
        <f t="shared" si="10"/>
        <v>128.92000000000002</v>
      </c>
      <c r="HC41" s="22"/>
      <c r="HD41" s="22"/>
      <c r="HE41" s="22"/>
      <c r="HF41" s="20" t="s">
        <v>49</v>
      </c>
      <c r="HG41" s="21">
        <f>IF(AND(C48="Vr",C49="V"),Info!Q3,0)</f>
        <v>0</v>
      </c>
      <c r="HH41" s="21">
        <f>IF(AND(D48="Vr",D49="V"),Info!R3,0)</f>
        <v>0</v>
      </c>
      <c r="HI41" s="21">
        <f>IF(AND(E48="Vr",E49="V"),Info!S3,0)</f>
        <v>0</v>
      </c>
      <c r="HJ41" s="21">
        <f>IF(AND(F48="Vr",F49="V"),Info!T3,0)</f>
        <v>0</v>
      </c>
      <c r="HK41" s="21">
        <f>IF(AND(G48="Vr",G49="V"),Info!U3,0)</f>
        <v>0</v>
      </c>
      <c r="HL41" s="21">
        <f>IF(AND(H48="Vr",H49="V"),Info!V3,0)</f>
        <v>0</v>
      </c>
      <c r="HM41" s="21">
        <f>IF(AND(I48="Vr",I49="V"),Info!W3,0)</f>
        <v>0</v>
      </c>
      <c r="HN41" s="21">
        <f>IF(AND(J48="Vr",J49="V"),Info!X3,0)</f>
        <v>0</v>
      </c>
      <c r="HO41" s="21">
        <f>IF(AND(K48="Vr",K49="V"),Info!Y3,0)</f>
        <v>0</v>
      </c>
      <c r="HP41" s="21">
        <f>IF(AND(L48="Vr",L49="V"),Info!Z3,0)</f>
        <v>0</v>
      </c>
      <c r="HQ41" s="21">
        <f>IF(AND(M48="Vr",M49="V"),Info!AA3,0)</f>
        <v>0</v>
      </c>
      <c r="HR41" s="21">
        <f>IF(AND(N48="Vr",N49="V"),Info!AB3,0)</f>
        <v>0</v>
      </c>
      <c r="HS41" s="21">
        <f>IF(AND(O48="Vr",O49="V"),Info!AC3,0)</f>
        <v>0</v>
      </c>
      <c r="HT41" s="21">
        <f>IF(AND(P48="Vr",P49="V"),Info!AD3,0)</f>
        <v>0</v>
      </c>
      <c r="HU41" s="21">
        <f>IF(AND(Q48="Vr",Q49="V"),Info!AE3,0)</f>
        <v>0</v>
      </c>
      <c r="HV41" s="21">
        <f>IF(AND(R48="Vr",R49="V"),Info!AF3,0)</f>
        <v>0</v>
      </c>
      <c r="HW41" s="21">
        <f>IF(AND(S48="Vr",S49="V"),Info!AG3,0)</f>
        <v>0</v>
      </c>
      <c r="HX41" s="21">
        <f>IF(AND(T48="Vr",T49="V"),Info!AH3,0)</f>
        <v>0</v>
      </c>
      <c r="HY41" s="21">
        <f>IF(AND(U48="Vr",U49="V"),Info!AI3,0)</f>
        <v>0</v>
      </c>
      <c r="HZ41" s="21">
        <f>IF(AND(V48="Vr",V49="V"),Info!AJ3,0)</f>
        <v>0</v>
      </c>
      <c r="IA41" s="21">
        <f>IF(AND(W48="Vr",W49="V"),Info!AK3,0)</f>
        <v>0</v>
      </c>
      <c r="IB41" s="21">
        <f>IF(AND(X48="Vr",X49="V"),Info!AL3,0)</f>
        <v>0</v>
      </c>
      <c r="IC41" s="21">
        <f>IF(AND(Y48="Vr",Y49="V"),Info!AM3,0)</f>
        <v>0</v>
      </c>
      <c r="ID41" s="21">
        <f>IF(AND(Z48="Vr",Z49="V"),Info!AN3,0)</f>
        <v>0</v>
      </c>
      <c r="IE41" s="21">
        <f>IF(AND(AA48="Vr",AA49="V"),Info!AO3,0)</f>
        <v>0</v>
      </c>
      <c r="IF41" s="21">
        <f>IF(AND(AB48="Vr",AB49="V"),Info!AP3,0)</f>
        <v>0</v>
      </c>
      <c r="IG41" s="21">
        <f>IF(AND(AC48="Vr",AC49="V"),Info!AQ3,0)</f>
        <v>0</v>
      </c>
      <c r="IH41" s="21">
        <f>IF(AND(AD48="Vr",AD49="V"),Info!AR3,0)</f>
        <v>0</v>
      </c>
      <c r="II41" s="21">
        <f>IF(AND(AE48="Vr",AE49="V"),Info!AS3,0)</f>
        <v>0</v>
      </c>
      <c r="IJ41" s="21">
        <f>IF(AND(AF48="Vr",AF49="V"),Info!AT3,0)</f>
        <v>0</v>
      </c>
      <c r="IK41" s="21">
        <f>IF(AND(AG48="Vr",AG49="V"),Info!AU3,0)</f>
        <v>0</v>
      </c>
      <c r="IL41" s="21">
        <f t="shared" si="11"/>
        <v>0</v>
      </c>
      <c r="IM41" s="22"/>
      <c r="IN41" s="22"/>
      <c r="IO41" s="22"/>
      <c r="IP41" s="22"/>
      <c r="IQ41" s="22"/>
      <c r="IR41" s="22"/>
      <c r="IS41" s="22"/>
      <c r="IT41" s="17"/>
      <c r="IU41" s="22"/>
      <c r="IV41" s="22"/>
      <c r="IW41" s="22"/>
      <c r="IX41" s="22"/>
      <c r="IY41" s="22"/>
      <c r="IZ41" s="22"/>
      <c r="JA41" s="22"/>
      <c r="JB41" s="22"/>
      <c r="JC41" s="22"/>
      <c r="JD41" s="22"/>
      <c r="JE41" s="22"/>
      <c r="JF41" s="22"/>
      <c r="JG41" s="22"/>
      <c r="JH41" s="22"/>
      <c r="JI41" s="22"/>
      <c r="JJ41" s="22"/>
      <c r="JK41" s="22"/>
      <c r="JL41" s="22"/>
      <c r="JM41" s="22"/>
      <c r="JN41" s="22"/>
      <c r="JO41" s="22"/>
      <c r="JP41" s="22"/>
      <c r="JQ41" s="22"/>
      <c r="JR41" s="22"/>
      <c r="JS41" s="22"/>
      <c r="JT41" s="22"/>
      <c r="JU41" s="22"/>
      <c r="JV41" s="22"/>
      <c r="JW41" s="22"/>
      <c r="JX41" s="22"/>
      <c r="JY41" s="22"/>
      <c r="JZ41" s="22"/>
      <c r="KA41" s="22"/>
      <c r="KB41" s="22"/>
      <c r="KC41" s="22"/>
      <c r="KD41" s="22"/>
      <c r="KE41" s="22"/>
      <c r="KF41" s="22"/>
      <c r="KG41" s="22"/>
      <c r="KH41" s="22"/>
      <c r="KI41" s="22"/>
      <c r="KJ41" s="22"/>
      <c r="KK41" s="22"/>
      <c r="KL41" s="22"/>
      <c r="KM41" s="22"/>
      <c r="KN41" s="22"/>
      <c r="KO41" s="22"/>
      <c r="KP41" s="22"/>
      <c r="KQ41" s="22"/>
      <c r="KR41" s="22"/>
      <c r="KS41" s="22"/>
      <c r="KT41" s="22"/>
      <c r="KU41" s="22"/>
      <c r="KV41" s="22"/>
      <c r="KW41" s="22"/>
      <c r="KX41" s="22"/>
      <c r="KY41" s="22"/>
      <c r="KZ41" s="22"/>
      <c r="LA41" s="22"/>
      <c r="LB41" s="22"/>
      <c r="LC41" s="22"/>
      <c r="LD41" s="22"/>
      <c r="LE41" s="22"/>
      <c r="LF41" s="22"/>
    </row>
    <row r="42" spans="2:318">
      <c r="AH42" s="20" t="s">
        <v>50</v>
      </c>
      <c r="AI42" s="21">
        <f>IF(AND(C8="Vr",C9="L"),Info!Q4,0)</f>
        <v>0</v>
      </c>
      <c r="AJ42" s="21">
        <f>IF(AND(D8="Vr",D9="L"),Info!R4,0)</f>
        <v>0</v>
      </c>
      <c r="AK42" s="21">
        <f>IF(AND(E8="Vr",E9="L"),Info!S4,0)</f>
        <v>0</v>
      </c>
      <c r="AL42" s="21">
        <f>IF(AND(F8="Vr",F9="L"),Info!T4,0)</f>
        <v>0</v>
      </c>
      <c r="AM42" s="21">
        <f>IF(AND(G8="Vr",G9="L"),Info!U4,0)</f>
        <v>0</v>
      </c>
      <c r="AN42" s="21">
        <f>IF(AND(H8="Vr",H9="L"),Info!V4,0)</f>
        <v>0</v>
      </c>
      <c r="AO42" s="21">
        <f>IF(AND(I8="Vr",I9="L"),Info!W4,0)</f>
        <v>0</v>
      </c>
      <c r="AP42" s="21">
        <f>IF(AND(J8="Vr",J9="L"),Info!X4,0)</f>
        <v>0</v>
      </c>
      <c r="AQ42" s="21">
        <f>IF(AND(K8="Vr",K9="L"),Info!Y4,0)</f>
        <v>0</v>
      </c>
      <c r="AR42" s="21">
        <f>IF(AND(L8="Vr",L9="L"),Info!Z4,0)</f>
        <v>0</v>
      </c>
      <c r="AS42" s="21">
        <f>IF(AND(M8="Vr",M9="L"),Info!AA4,0)</f>
        <v>0</v>
      </c>
      <c r="AT42" s="21">
        <f>IF(AND(N8="Vr",N9="L"),Info!AB4,0)</f>
        <v>0</v>
      </c>
      <c r="AU42" s="21">
        <f>IF(AND(O8="Vr",O9="L"),Info!AC4,0)</f>
        <v>0</v>
      </c>
      <c r="AV42" s="21">
        <f>IF(AND(P8="Vr",P9="L"),Info!AD4,0)</f>
        <v>0</v>
      </c>
      <c r="AW42" s="21">
        <f>IF(AND(Q8="Vr",Q9="L"),Info!AE4,0)</f>
        <v>0</v>
      </c>
      <c r="AX42" s="21">
        <f>IF(AND(R8="Vr",R9="L"),Info!AF4,0)</f>
        <v>0</v>
      </c>
      <c r="AY42" s="21">
        <f>IF(AND(S8="Vr",S9="L"),Info!AG4,0)</f>
        <v>0</v>
      </c>
      <c r="AZ42" s="21">
        <f>IF(AND(T8="Vr",T9="L"),Info!AH4,0)</f>
        <v>0</v>
      </c>
      <c r="BA42" s="21">
        <f>IF(AND(U8="Vr",U9="L"),Info!AI4,0)</f>
        <v>0</v>
      </c>
      <c r="BB42" s="21">
        <f>IF(AND(V8="Vr",V9="L"),Info!AJ4,0)</f>
        <v>0</v>
      </c>
      <c r="BC42" s="21">
        <f>IF(AND(W8="Vr",W9="L"),Info!AK4,0)</f>
        <v>0</v>
      </c>
      <c r="BD42" s="21">
        <f>IF(AND(X8="Vr",X9="L"),Info!AL4,0)</f>
        <v>0</v>
      </c>
      <c r="BE42" s="21">
        <f>IF(AND(Y8="Vr",Y9="L"),Info!AM4,0)</f>
        <v>0</v>
      </c>
      <c r="BF42" s="21">
        <f>IF(AND(Z8="Vr",Z9="L"),Info!AN4,0)</f>
        <v>0</v>
      </c>
      <c r="BG42" s="21">
        <f>IF(AND(AA8="Vr",AA9="L"),Info!AO4,0)</f>
        <v>0</v>
      </c>
      <c r="BH42" s="21">
        <f>IF(AND(AB8="Vr",AB9="L"),Info!AP4,0)</f>
        <v>0</v>
      </c>
      <c r="BI42" s="21">
        <f>IF(AND(AC8="Vr",AC9="L"),Info!AQ4,0)</f>
        <v>0</v>
      </c>
      <c r="BJ42" s="21">
        <f>IF(AND(AD8="Vr",AD9="L"),Info!AR4,0)</f>
        <v>0</v>
      </c>
      <c r="BK42" s="21">
        <f>IF(AND(AE8="Vr",AE9="L"),Info!AS4,0)</f>
        <v>0</v>
      </c>
      <c r="BL42" s="21">
        <f>IF(AND(AF8="Vr",AF9="L"),Info!AT4,0)</f>
        <v>0</v>
      </c>
      <c r="BM42" s="21">
        <f>IF(AND(AG8="Vr",AG9="L"),Info!AU4,0)</f>
        <v>0</v>
      </c>
      <c r="BN42" s="21">
        <f t="shared" si="6"/>
        <v>0</v>
      </c>
      <c r="BO42" s="22"/>
      <c r="BP42" s="22"/>
      <c r="BQ42" s="22"/>
      <c r="BR42" s="20" t="s">
        <v>50</v>
      </c>
      <c r="BS42" s="21">
        <f>IF(AND(C16="Vr",C17="L"),Info!Q4,0)</f>
        <v>0</v>
      </c>
      <c r="BT42" s="21">
        <f>IF(AND(D16="Vr",D17="L"),Info!R4,0)</f>
        <v>0</v>
      </c>
      <c r="BU42" s="21">
        <f>IF(AND(E16="Vr",E17="L"),Info!S4,0)</f>
        <v>0</v>
      </c>
      <c r="BV42" s="21">
        <f>IF(AND(F16="Vr",F17="L"),Info!T4,0)</f>
        <v>0</v>
      </c>
      <c r="BW42" s="21">
        <f>IF(AND(G16="Vr",G17="L"),Info!U4,0)</f>
        <v>0</v>
      </c>
      <c r="BX42" s="21">
        <f>IF(AND(H16="Vr",H17="L"),Info!V4,0)</f>
        <v>0</v>
      </c>
      <c r="BY42" s="21">
        <f>IF(AND(I16="Vr",I17="L"),Info!W4,0)</f>
        <v>0</v>
      </c>
      <c r="BZ42" s="21">
        <f>IF(AND(J16="Vr",J17="L"),Info!X4,0)</f>
        <v>0</v>
      </c>
      <c r="CA42" s="21">
        <f>IF(AND(K16="Vr",K17="L"),Info!Y4,0)</f>
        <v>0</v>
      </c>
      <c r="CB42" s="21">
        <f>IF(AND(L16="Vr",L17="L"),Info!Z4,0)</f>
        <v>0</v>
      </c>
      <c r="CC42" s="21">
        <f>IF(AND(M16="Vr",M17="L"),Info!AA4,0)</f>
        <v>0</v>
      </c>
      <c r="CD42" s="21">
        <f>IF(AND(N16="Vr",N17="L"),Info!AB4,0)</f>
        <v>0</v>
      </c>
      <c r="CE42" s="21">
        <f>IF(AND(O16="Vr",O17="L"),Info!AC4,0)</f>
        <v>0</v>
      </c>
      <c r="CF42" s="21">
        <f>IF(AND(P16="Vr",P17="L"),Info!AD4,0)</f>
        <v>0</v>
      </c>
      <c r="CG42" s="21">
        <f>IF(AND(Q16="Vr",Q17="L"),Info!AE4,0)</f>
        <v>0</v>
      </c>
      <c r="CH42" s="21">
        <f>IF(AND(R16="Vr",R17="L"),Info!AF4,0)</f>
        <v>0</v>
      </c>
      <c r="CI42" s="21">
        <f>IF(AND(S16="Vr",S17="L"),Info!AG4,0)</f>
        <v>0</v>
      </c>
      <c r="CJ42" s="21">
        <f>IF(AND(T16="Vr",T17="L"),Info!AH4,0)</f>
        <v>0</v>
      </c>
      <c r="CK42" s="21">
        <f>IF(AND(U16="Vr",U17="L"),Info!AI4,0)</f>
        <v>0</v>
      </c>
      <c r="CL42" s="21">
        <f>IF(AND(V16="Vr",V17="L"),Info!AJ4,0)</f>
        <v>0</v>
      </c>
      <c r="CM42" s="21">
        <f>IF(AND(W16="Vr",W17="L"),Info!AK4,0)</f>
        <v>0</v>
      </c>
      <c r="CN42" s="21">
        <f>IF(AND(X16="Vr",X17="L"),Info!AL4,0)</f>
        <v>0</v>
      </c>
      <c r="CO42" s="21">
        <f>IF(AND(Y16="Vr",Y17="L"),Info!AM4,0)</f>
        <v>0</v>
      </c>
      <c r="CP42" s="21">
        <f>IF(AND(Z16="Vr",Z17="L"),Info!AN4,0)</f>
        <v>0</v>
      </c>
      <c r="CQ42" s="21">
        <f>IF(AND(AA16="Vr",AA17="L"),Info!AO4,0)</f>
        <v>0</v>
      </c>
      <c r="CR42" s="21">
        <f>IF(AND(AB16="Vr",AB17="L"),Info!AP4,0)</f>
        <v>0</v>
      </c>
      <c r="CS42" s="21">
        <f>IF(AND(AC16="Vr",AC17="L"),Info!AQ4,0)</f>
        <v>0</v>
      </c>
      <c r="CT42" s="21">
        <f>IF(AND(AD16="Vr",AD17="L"),Info!AR4,0)</f>
        <v>0</v>
      </c>
      <c r="CU42" s="21">
        <f>IF(AND(AE16="Vr",AE17="L"),Info!AS4,0)</f>
        <v>0</v>
      </c>
      <c r="CV42" s="21">
        <f>IF(AND(AF16="Vr",AF17="L"),Info!AT4,0)</f>
        <v>0</v>
      </c>
      <c r="CW42" s="21">
        <f>IF(AND(AG16="Vr",AG17="L"),Info!AU4,0)</f>
        <v>0</v>
      </c>
      <c r="CX42" s="21">
        <f t="shared" si="7"/>
        <v>0</v>
      </c>
      <c r="CY42" s="22"/>
      <c r="CZ42" s="22"/>
      <c r="DA42" s="22"/>
      <c r="DB42" s="20" t="s">
        <v>50</v>
      </c>
      <c r="DC42" s="21">
        <f>IF(AND(C24="Vr",C25="L"),Info!Q4,0)</f>
        <v>0</v>
      </c>
      <c r="DD42" s="21">
        <f>IF(AND(D24="Vr",D25="L"),Info!R4,0)</f>
        <v>0</v>
      </c>
      <c r="DE42" s="21">
        <f>IF(AND(E24="Vr",E25="L"),Info!S4,0)</f>
        <v>0</v>
      </c>
      <c r="DF42" s="21">
        <f>IF(AND(F24="Vr",F25="L"),Info!T4,0)</f>
        <v>0</v>
      </c>
      <c r="DG42" s="21">
        <f>IF(AND(G24="Vr",G25="L"),Info!U4,0)</f>
        <v>128.92000000000002</v>
      </c>
      <c r="DH42" s="21">
        <f>IF(AND(H24="Vr",H25="L"),Info!V4,0)</f>
        <v>0</v>
      </c>
      <c r="DI42" s="21">
        <f>IF(AND(I24="Vr",I25="L"),Info!W4,0)</f>
        <v>0</v>
      </c>
      <c r="DJ42" s="21">
        <f>IF(AND(J24="Vr",J25="L"),Info!X4,0)</f>
        <v>0</v>
      </c>
      <c r="DK42" s="21">
        <f>IF(AND(K24="Vr",K25="L"),Info!Y4,0)</f>
        <v>0</v>
      </c>
      <c r="DL42" s="21">
        <f>IF(AND(L24="Vr",L25="L"),Info!Z4,0)</f>
        <v>0</v>
      </c>
      <c r="DM42" s="21">
        <f>IF(AND(M24="Vr",M25="L"),Info!AA4,0)</f>
        <v>0</v>
      </c>
      <c r="DN42" s="21">
        <f>IF(AND(N24="Vr",N25="L"),Info!AB4,0)</f>
        <v>0</v>
      </c>
      <c r="DO42" s="21">
        <f>IF(AND(O24="Vr",O25="L"),Info!AC4,0)</f>
        <v>0</v>
      </c>
      <c r="DP42" s="21">
        <f>IF(AND(P24="Vr",P25="L"),Info!AD4,0)</f>
        <v>0</v>
      </c>
      <c r="DQ42" s="21">
        <f>IF(AND(Q24="Vr",Q25="L"),Info!AE4,0)</f>
        <v>0</v>
      </c>
      <c r="DR42" s="21">
        <f>IF(AND(R24="Vr",R25="L"),Info!AF4,0)</f>
        <v>0</v>
      </c>
      <c r="DS42" s="21">
        <f>IF(AND(S24="Vr",S25="L"),Info!AG4,0)</f>
        <v>0</v>
      </c>
      <c r="DT42" s="21">
        <f>IF(AND(T24="Vr",T25="L"),Info!AH4,0)</f>
        <v>0</v>
      </c>
      <c r="DU42" s="21">
        <f>IF(AND(U24="Vr",U25="L"),Info!AI4,0)</f>
        <v>0</v>
      </c>
      <c r="DV42" s="21">
        <f>IF(AND(V24="Vr",V25="L"),Info!AJ4,0)</f>
        <v>0</v>
      </c>
      <c r="DW42" s="21">
        <f>IF(AND(W24="Vr",W25="L"),Info!AK4,0)</f>
        <v>0</v>
      </c>
      <c r="DX42" s="21">
        <f>IF(AND(X24="Vr",X25="L"),Info!AL4,0)</f>
        <v>0</v>
      </c>
      <c r="DY42" s="21">
        <f>IF(AND(Y24="Vr",Y25="L"),Info!AM4,0)</f>
        <v>0</v>
      </c>
      <c r="DZ42" s="21">
        <f>IF(AND(Z24="Vr",Z25="L"),Info!AN4,0)</f>
        <v>0</v>
      </c>
      <c r="EA42" s="21">
        <f>IF(AND(AA24="Vr",AA25="L"),Info!AO4,0)</f>
        <v>0</v>
      </c>
      <c r="EB42" s="21">
        <f>IF(AND(AB24="Vr",AB25="L"),Info!AP4,0)</f>
        <v>0</v>
      </c>
      <c r="EC42" s="21">
        <f>IF(AND(AC24="Vr",AC25="L"),Info!AQ4,0)</f>
        <v>0</v>
      </c>
      <c r="ED42" s="21">
        <f>IF(AND(AD24="Vr",AD25="L"),Info!AR4,0)</f>
        <v>0</v>
      </c>
      <c r="EE42" s="21">
        <f>IF(AND(AE24="Vr",AE25="L"),Info!AS4,0)</f>
        <v>0</v>
      </c>
      <c r="EF42" s="21">
        <f>IF(AND(AF24="Vr",AF25="L"),Info!AT4,0)</f>
        <v>0</v>
      </c>
      <c r="EG42" s="21">
        <f>IF(AND(AG24="Vr",AG25="L"),Info!AU4,0)</f>
        <v>0</v>
      </c>
      <c r="EH42" s="21">
        <f t="shared" si="8"/>
        <v>128.92000000000002</v>
      </c>
      <c r="EI42" s="22"/>
      <c r="EJ42" s="22"/>
      <c r="EK42" s="22"/>
      <c r="EL42" s="20" t="s">
        <v>50</v>
      </c>
      <c r="EM42" s="21">
        <f>IF(AND(C32="Vr",C33="L"),Info!Q4,0)</f>
        <v>0</v>
      </c>
      <c r="EN42" s="21">
        <f>IF(AND(D32="Vr",D33="L"),Info!R4,0)</f>
        <v>0</v>
      </c>
      <c r="EO42" s="21">
        <f>IF(AND(E32="Vr",E33="L"),Info!S4,0)</f>
        <v>0</v>
      </c>
      <c r="EP42" s="21">
        <f>IF(AND(F32="Vr",F33="L"),Info!T4,0)</f>
        <v>0</v>
      </c>
      <c r="EQ42" s="21">
        <f>IF(AND(G32="Vr",G33="L"),Info!U4,0)</f>
        <v>0</v>
      </c>
      <c r="ER42" s="21">
        <f>IF(AND(H32="Vr",H33="L"),Info!V4,0)</f>
        <v>0</v>
      </c>
      <c r="ES42" s="21">
        <f>IF(AND(I32="Vr",I33="L"),Info!W4,0)</f>
        <v>0</v>
      </c>
      <c r="ET42" s="21">
        <f>IF(AND(J32="Vr",J33="L"),Info!X4,0)</f>
        <v>0</v>
      </c>
      <c r="EU42" s="21">
        <f>IF(AND(K32="Vr",K33="L"),Info!Y4,0)</f>
        <v>0</v>
      </c>
      <c r="EV42" s="21">
        <f>IF(AND(L32="Vr",L33="L"),Info!Z4,0)</f>
        <v>0</v>
      </c>
      <c r="EW42" s="21">
        <f>IF(AND(M32="Vr",M33="L"),Info!AA4,0)</f>
        <v>0</v>
      </c>
      <c r="EX42" s="21">
        <f>IF(AND(N32="Vr",N33="L"),Info!AB4,0)</f>
        <v>0</v>
      </c>
      <c r="EY42" s="21">
        <f>IF(AND(O32="Vr",O33="L"),Info!AC4,0)</f>
        <v>0</v>
      </c>
      <c r="EZ42" s="21">
        <f>IF(AND(P32="Vr",P33="L"),Info!AD4,0)</f>
        <v>128.92000000000002</v>
      </c>
      <c r="FA42" s="21">
        <f>IF(AND(Q32="Vr",Q33="L"),Info!AE4,0)</f>
        <v>0</v>
      </c>
      <c r="FB42" s="21">
        <f>IF(AND(R32="Vr",R33="L"),Info!AF4,0)</f>
        <v>0</v>
      </c>
      <c r="FC42" s="21">
        <f>IF(AND(S32="Vr",S33="L"),Info!AG4,0)</f>
        <v>0</v>
      </c>
      <c r="FD42" s="21">
        <f>IF(AND(T32="Vr",T33="L"),Info!AH4,0)</f>
        <v>0</v>
      </c>
      <c r="FE42" s="21">
        <f>IF(AND(U32="Vr",U33="L"),Info!AI4,0)</f>
        <v>0</v>
      </c>
      <c r="FF42" s="21">
        <f>IF(AND(V32="Vr",V33="L"),Info!AJ4,0)</f>
        <v>0</v>
      </c>
      <c r="FG42" s="21">
        <f>IF(AND(W32="Vr",W33="L"),Info!AK4,0)</f>
        <v>0</v>
      </c>
      <c r="FH42" s="21">
        <f>IF(AND(X32="Vr",X33="L"),Info!AL4,0)</f>
        <v>0</v>
      </c>
      <c r="FI42" s="21">
        <f>IF(AND(Y32="Vr",Y33="L"),Info!AM4,0)</f>
        <v>0</v>
      </c>
      <c r="FJ42" s="21">
        <f>IF(AND(Z32="Vr",Z33="L"),Info!AN4,0)</f>
        <v>0</v>
      </c>
      <c r="FK42" s="21">
        <f>IF(AND(AA32="Vr",AA33="L"),Info!AO4,0)</f>
        <v>0</v>
      </c>
      <c r="FL42" s="21">
        <f>IF(AND(AB32="Vr",AB33="L"),Info!AP4,0)</f>
        <v>0</v>
      </c>
      <c r="FM42" s="21">
        <f>IF(AND(AC32="Vr",AC33="L"),Info!AQ4,0)</f>
        <v>0</v>
      </c>
      <c r="FN42" s="21">
        <f>IF(AND(AD32="Vr",AD33="L"),Info!AR4,0)</f>
        <v>0</v>
      </c>
      <c r="FO42" s="21">
        <f>IF(AND(AE32="Vr",AE33="L"),Info!AS4,0)</f>
        <v>0</v>
      </c>
      <c r="FP42" s="21">
        <f>IF(AND(AF32="Vr",AF33="L"),Info!AT4,0)</f>
        <v>0</v>
      </c>
      <c r="FQ42" s="21">
        <f>IF(AND(AG32="Vr",AG33="L"),Info!AU4,0)</f>
        <v>0</v>
      </c>
      <c r="FR42" s="21">
        <f t="shared" si="9"/>
        <v>128.92000000000002</v>
      </c>
      <c r="FS42" s="22"/>
      <c r="FT42" s="22"/>
      <c r="FU42" s="22"/>
      <c r="FV42" s="20" t="s">
        <v>50</v>
      </c>
      <c r="FW42" s="21">
        <f>IF(AND(C40="Vr",C41="L"),Info!Q4,0)</f>
        <v>0</v>
      </c>
      <c r="FX42" s="21">
        <f>IF(AND(D40="Vr",D41="L"),Info!R4,0)</f>
        <v>128.92000000000002</v>
      </c>
      <c r="FY42" s="21">
        <f>IF(AND(E40="Vr",E41="L"),Info!S4,0)</f>
        <v>0</v>
      </c>
      <c r="FZ42" s="21">
        <f>IF(AND(F40="Vr",F41="L"),Info!T4,0)</f>
        <v>0</v>
      </c>
      <c r="GA42" s="21">
        <f>IF(AND(G40="Vr",G41="L"),Info!U4,0)</f>
        <v>0</v>
      </c>
      <c r="GB42" s="21">
        <f>IF(AND(H40="Vr",H41="L"),Info!V4,0)</f>
        <v>0</v>
      </c>
      <c r="GC42" s="21">
        <f>IF(AND(I40="Vr",I41="L"),Info!W4,0)</f>
        <v>0</v>
      </c>
      <c r="GD42" s="21">
        <f>IF(AND(J40="Vr",J41="L"),Info!X4,0)</f>
        <v>0</v>
      </c>
      <c r="GE42" s="21">
        <f>IF(AND(K40="Vr",K41="L"),Info!Y4,0)</f>
        <v>0</v>
      </c>
      <c r="GF42" s="21">
        <f>IF(AND(L40="Vr",L41="L"),Info!Z4,0)</f>
        <v>0</v>
      </c>
      <c r="GG42" s="21">
        <f>IF(AND(M40="Vr",M41="L"),Info!AA4,0)</f>
        <v>0</v>
      </c>
      <c r="GH42" s="21">
        <f>IF(AND(N40="Vr",N41="L"),Info!AB4,0)</f>
        <v>0</v>
      </c>
      <c r="GI42" s="21">
        <f>IF(AND(O40="Vr",O41="L"),Info!AC4,0)</f>
        <v>0</v>
      </c>
      <c r="GJ42" s="21">
        <f>IF(AND(P40="Vr",P41="L"),Info!AD4,0)</f>
        <v>0</v>
      </c>
      <c r="GK42" s="21">
        <f>IF(AND(Q40="Vr",Q41="L"),Info!AE4,0)</f>
        <v>0</v>
      </c>
      <c r="GL42" s="21">
        <f>IF(AND(R40="Vr",R41="L"),Info!AF4,0)</f>
        <v>0</v>
      </c>
      <c r="GM42" s="21">
        <f>IF(AND(S40="Vr",S41="L"),Info!AG4,0)</f>
        <v>0</v>
      </c>
      <c r="GN42" s="21">
        <f>IF(AND(T40="Vr",T41="L"),Info!AH4,0)</f>
        <v>0</v>
      </c>
      <c r="GO42" s="21">
        <f>IF(AND(U40="Vr",U41="L"),Info!AI4,0)</f>
        <v>0</v>
      </c>
      <c r="GP42" s="21">
        <f>IF(AND(V40="Vr",V41="L"),Info!AJ4,0)</f>
        <v>0</v>
      </c>
      <c r="GQ42" s="21">
        <f>IF(AND(W40="Vr",W41="L"),Info!AK4,0)</f>
        <v>0</v>
      </c>
      <c r="GR42" s="21">
        <f>IF(AND(X40="Vr",X41="L"),Info!AL4,0)</f>
        <v>0</v>
      </c>
      <c r="GS42" s="21">
        <f>IF(AND(Y40="Vr",Y41="L"),Info!AM4,0)</f>
        <v>128.92000000000002</v>
      </c>
      <c r="GT42" s="21">
        <f>IF(AND(Z40="Vr",Z41="L"),Info!AN4,0)</f>
        <v>0</v>
      </c>
      <c r="GU42" s="21">
        <f>IF(AND(AA40="Vr",AA41="L"),Info!AO4,0)</f>
        <v>0</v>
      </c>
      <c r="GV42" s="21">
        <f>IF(AND(AB40="Vr",AB41="L"),Info!AP4,0)</f>
        <v>0</v>
      </c>
      <c r="GW42" s="21">
        <f>IF(AND(AC40="Vr",AC41="L"),Info!AQ4,0)</f>
        <v>0</v>
      </c>
      <c r="GX42" s="21">
        <f>IF(AND(AD40="Vr",AD41="L"),Info!AR4,0)</f>
        <v>0</v>
      </c>
      <c r="GY42" s="21">
        <f>IF(AND(AE40="Vr",AE41="L"),Info!AS4,0)</f>
        <v>0</v>
      </c>
      <c r="GZ42" s="21">
        <f>IF(AND(AF40="Vr",AF41="L"),Info!AT4,0)</f>
        <v>0</v>
      </c>
      <c r="HA42" s="21">
        <f>IF(AND(AG40="Vr",AG41="L"),Info!AU4,0)</f>
        <v>0</v>
      </c>
      <c r="HB42" s="21">
        <f t="shared" si="10"/>
        <v>257.84000000000003</v>
      </c>
      <c r="HC42" s="22"/>
      <c r="HD42" s="22"/>
      <c r="HE42" s="22"/>
      <c r="HF42" s="20" t="s">
        <v>50</v>
      </c>
      <c r="HG42" s="21">
        <f>IF(AND(C48="Vr",C49="L"),Info!Q4,0)</f>
        <v>0</v>
      </c>
      <c r="HH42" s="21">
        <f>IF(AND(D48="Vr",D49="L"),Info!R4,0)</f>
        <v>0</v>
      </c>
      <c r="HI42" s="21">
        <f>IF(AND(E48="Vr",E49="L"),Info!S4,0)</f>
        <v>0</v>
      </c>
      <c r="HJ42" s="21">
        <f>IF(AND(F48="Vr",F49="L"),Info!T4,0)</f>
        <v>0</v>
      </c>
      <c r="HK42" s="21">
        <f>IF(AND(G48="Vr",G49="L"),Info!U4,0)</f>
        <v>0</v>
      </c>
      <c r="HL42" s="21">
        <f>IF(AND(H48="Vr",H49="L"),Info!V4,0)</f>
        <v>0</v>
      </c>
      <c r="HM42" s="21">
        <f>IF(AND(I48="Vr",I49="L"),Info!W4,0)</f>
        <v>0</v>
      </c>
      <c r="HN42" s="21">
        <f>IF(AND(J48="Vr",J49="L"),Info!X4,0)</f>
        <v>0</v>
      </c>
      <c r="HO42" s="21">
        <f>IF(AND(K48="Vr",K49="L"),Info!Y4,0)</f>
        <v>0</v>
      </c>
      <c r="HP42" s="21">
        <f>IF(AND(L48="Vr",L49="L"),Info!Z4,0)</f>
        <v>0</v>
      </c>
      <c r="HQ42" s="21">
        <f>IF(AND(M48="Vr",M49="L"),Info!AA4,0)</f>
        <v>128.92000000000002</v>
      </c>
      <c r="HR42" s="21">
        <f>IF(AND(N48="Vr",N49="L"),Info!AB4,0)</f>
        <v>0</v>
      </c>
      <c r="HS42" s="21">
        <f>IF(AND(O48="Vr",O49="L"),Info!AC4,0)</f>
        <v>0</v>
      </c>
      <c r="HT42" s="21">
        <f>IF(AND(P48="Vr",P49="L"),Info!AD4,0)</f>
        <v>0</v>
      </c>
      <c r="HU42" s="21">
        <f>IF(AND(Q48="Vr",Q49="L"),Info!AE4,0)</f>
        <v>0</v>
      </c>
      <c r="HV42" s="21">
        <f>IF(AND(R48="Vr",R49="L"),Info!AF4,0)</f>
        <v>0</v>
      </c>
      <c r="HW42" s="21">
        <f>IF(AND(S48="Vr",S49="L"),Info!AG4,0)</f>
        <v>0</v>
      </c>
      <c r="HX42" s="21">
        <f>IF(AND(T48="Vr",T49="L"),Info!AH4,0)</f>
        <v>0</v>
      </c>
      <c r="HY42" s="21">
        <f>IF(AND(U48="Vr",U49="L"),Info!AI4,0)</f>
        <v>0</v>
      </c>
      <c r="HZ42" s="21">
        <f>IF(AND(V48="Vr",V49="L"),Info!AJ4,0)</f>
        <v>0</v>
      </c>
      <c r="IA42" s="21">
        <f>IF(AND(W48="Vr",W49="L"),Info!AK4,0)</f>
        <v>0</v>
      </c>
      <c r="IB42" s="21">
        <f>IF(AND(X48="Vr",X49="L"),Info!AL4,0)</f>
        <v>0</v>
      </c>
      <c r="IC42" s="21">
        <f>IF(AND(Y48="Vr",Y49="L"),Info!AM4,0)</f>
        <v>0</v>
      </c>
      <c r="ID42" s="21">
        <f>IF(AND(Z48="Vr",Z49="L"),Info!AN4,0)</f>
        <v>0</v>
      </c>
      <c r="IE42" s="21">
        <f>IF(AND(AA48="Vr",AA49="L"),Info!AO4,0)</f>
        <v>0</v>
      </c>
      <c r="IF42" s="21">
        <f>IF(AND(AB48="Vr",AB49="L"),Info!AP4,0)</f>
        <v>0</v>
      </c>
      <c r="IG42" s="21">
        <f>IF(AND(AC48="Vr",AC49="L"),Info!AQ4,0)</f>
        <v>0</v>
      </c>
      <c r="IH42" s="21">
        <f>IF(AND(AD48="Vr",AD49="L"),Info!AR4,0)</f>
        <v>0</v>
      </c>
      <c r="II42" s="21">
        <f>IF(AND(AE48="Vr",AE49="L"),Info!AS4,0)</f>
        <v>0</v>
      </c>
      <c r="IJ42" s="21">
        <f>IF(AND(AF48="Vr",AF49="L"),Info!AT4,0)</f>
        <v>0</v>
      </c>
      <c r="IK42" s="21">
        <f>IF(AND(AG48="Vr",AG49="L"),Info!AU4,0)</f>
        <v>0</v>
      </c>
      <c r="IL42" s="21">
        <f t="shared" si="11"/>
        <v>128.92000000000002</v>
      </c>
      <c r="IM42" s="22"/>
      <c r="IN42" s="22"/>
      <c r="IO42" s="22"/>
      <c r="IP42" s="22"/>
      <c r="IQ42" s="22"/>
      <c r="IR42" s="22"/>
      <c r="IS42" s="22"/>
      <c r="IT42" s="17"/>
      <c r="IU42" s="22"/>
      <c r="IV42" s="22"/>
      <c r="IW42" s="22"/>
      <c r="IX42" s="22"/>
      <c r="IY42" s="22"/>
      <c r="IZ42" s="22"/>
      <c r="JA42" s="22"/>
      <c r="JB42" s="22"/>
      <c r="JC42" s="22"/>
      <c r="JD42" s="22"/>
      <c r="JE42" s="22"/>
      <c r="JF42" s="22"/>
      <c r="JG42" s="22"/>
      <c r="JH42" s="22"/>
      <c r="JI42" s="22"/>
      <c r="JJ42" s="22"/>
      <c r="JK42" s="22"/>
      <c r="JL42" s="22"/>
      <c r="JM42" s="22"/>
      <c r="JN42" s="22"/>
      <c r="JO42" s="22"/>
      <c r="JP42" s="22"/>
      <c r="JQ42" s="22"/>
      <c r="JR42" s="22"/>
      <c r="JS42" s="22"/>
      <c r="JT42" s="22"/>
      <c r="JU42" s="22"/>
      <c r="JV42" s="22"/>
      <c r="JW42" s="22"/>
      <c r="JX42" s="22"/>
      <c r="JY42" s="22"/>
      <c r="JZ42" s="22"/>
      <c r="KA42" s="22"/>
      <c r="KB42" s="22"/>
      <c r="KC42" s="22"/>
      <c r="KD42" s="22"/>
      <c r="KE42" s="22"/>
      <c r="KF42" s="22"/>
      <c r="KG42" s="22"/>
      <c r="KH42" s="22"/>
      <c r="KI42" s="22"/>
      <c r="KJ42" s="22"/>
      <c r="KK42" s="22"/>
      <c r="KL42" s="22"/>
      <c r="KM42" s="22"/>
      <c r="KN42" s="22"/>
      <c r="KO42" s="22"/>
      <c r="KP42" s="22"/>
      <c r="KQ42" s="22"/>
      <c r="KR42" s="22"/>
      <c r="KS42" s="22"/>
      <c r="KT42" s="22"/>
      <c r="KU42" s="22"/>
      <c r="KV42" s="22"/>
      <c r="KW42" s="22"/>
      <c r="KX42" s="22"/>
      <c r="KY42" s="22"/>
      <c r="KZ42" s="22"/>
      <c r="LA42" s="22"/>
      <c r="LB42" s="22"/>
      <c r="LC42" s="22"/>
      <c r="LD42" s="22"/>
      <c r="LE42" s="22"/>
      <c r="LF42" s="22"/>
    </row>
    <row r="43" spans="2:318">
      <c r="B43" s="15" t="s">
        <v>20</v>
      </c>
      <c r="C43" s="15">
        <v>1</v>
      </c>
      <c r="D43" s="15">
        <v>2</v>
      </c>
      <c r="E43" s="15">
        <v>3</v>
      </c>
      <c r="F43" s="15">
        <v>4</v>
      </c>
      <c r="G43" s="15">
        <v>5</v>
      </c>
      <c r="H43" s="15">
        <v>6</v>
      </c>
      <c r="I43" s="15">
        <v>7</v>
      </c>
      <c r="J43" s="15">
        <v>8</v>
      </c>
      <c r="K43" s="15">
        <v>9</v>
      </c>
      <c r="L43" s="15">
        <v>10</v>
      </c>
      <c r="M43" s="15">
        <v>11</v>
      </c>
      <c r="N43" s="15">
        <v>12</v>
      </c>
      <c r="O43" s="15">
        <v>13</v>
      </c>
      <c r="P43" s="15">
        <v>14</v>
      </c>
      <c r="Q43" s="15">
        <v>15</v>
      </c>
      <c r="R43" s="15">
        <v>16</v>
      </c>
      <c r="S43" s="15">
        <v>17</v>
      </c>
      <c r="T43" s="15">
        <v>18</v>
      </c>
      <c r="U43" s="15">
        <v>19</v>
      </c>
      <c r="V43" s="15">
        <v>20</v>
      </c>
      <c r="W43" s="15">
        <v>21</v>
      </c>
      <c r="X43" s="15">
        <v>22</v>
      </c>
      <c r="Y43" s="15">
        <v>23</v>
      </c>
      <c r="Z43" s="15">
        <v>24</v>
      </c>
      <c r="AA43" s="15">
        <v>25</v>
      </c>
      <c r="AB43" s="15">
        <v>26</v>
      </c>
      <c r="AC43" s="15">
        <v>27</v>
      </c>
      <c r="AD43" s="15">
        <v>28</v>
      </c>
      <c r="AE43" s="15">
        <v>29</v>
      </c>
      <c r="AF43" s="15">
        <v>30</v>
      </c>
      <c r="AH43" s="20" t="s">
        <v>51</v>
      </c>
      <c r="AI43" s="21">
        <f>IF(AND(C8="Vr",C9="N"),Info!Q5,0)</f>
        <v>0</v>
      </c>
      <c r="AJ43" s="21">
        <f>IF(AND(D8="Vr",D9="N"),Info!R5,0)</f>
        <v>0</v>
      </c>
      <c r="AK43" s="21">
        <f>IF(AND(E8="Vr",E9="N"),Info!S5,0)</f>
        <v>0</v>
      </c>
      <c r="AL43" s="21">
        <f>IF(AND(F8="Vr",F9="N"),Info!T5,0)</f>
        <v>0</v>
      </c>
      <c r="AM43" s="21">
        <f>IF(AND(G8="Vr",G9="N"),Info!U5,0)</f>
        <v>0</v>
      </c>
      <c r="AN43" s="21">
        <f>IF(AND(H8="Vr",H9="N"),Info!V5,0)</f>
        <v>0</v>
      </c>
      <c r="AO43" s="21">
        <f>IF(AND(I8="Vr",I9="N"),Info!W5,0)</f>
        <v>159.392</v>
      </c>
      <c r="AP43" s="21">
        <f>IF(AND(J8="Vr",J9="N"),Info!X5,0)</f>
        <v>0</v>
      </c>
      <c r="AQ43" s="21">
        <f>IF(AND(K8="Vr",K9="N"),Info!Y5,0)</f>
        <v>0</v>
      </c>
      <c r="AR43" s="21">
        <f>IF(AND(L8="Vr",L9="N"),Info!Z5,0)</f>
        <v>0</v>
      </c>
      <c r="AS43" s="21">
        <f>IF(AND(M8="Vr",M9="N"),Info!AA5,0)</f>
        <v>0</v>
      </c>
      <c r="AT43" s="21">
        <f>IF(AND(N8="Vr",N9="N"),Info!AB5,0)</f>
        <v>0</v>
      </c>
      <c r="AU43" s="21">
        <f>IF(AND(O8="Vr",O9="N"),Info!AC5,0)</f>
        <v>0</v>
      </c>
      <c r="AV43" s="21">
        <f>IF(AND(P8="Vr",P9="N"),Info!AD5,0)</f>
        <v>0</v>
      </c>
      <c r="AW43" s="21">
        <f>IF(AND(Q8="Vr",Q9="N"),Info!AE5,0)</f>
        <v>0</v>
      </c>
      <c r="AX43" s="21">
        <f>IF(AND(R8="Vr",R9="N"),Info!AF5,0)</f>
        <v>0</v>
      </c>
      <c r="AY43" s="21">
        <f>IF(AND(S8="Vr",S9="N"),Info!AG5,0)</f>
        <v>0</v>
      </c>
      <c r="AZ43" s="21">
        <f>IF(AND(T8="Vr",T9="N"),Info!AH5,0)</f>
        <v>0</v>
      </c>
      <c r="BA43" s="21">
        <f>IF(AND(U8="Vr",U9="N"),Info!AI5,0)</f>
        <v>0</v>
      </c>
      <c r="BB43" s="21">
        <f>IF(AND(V8="Vr",V9="N"),Info!AJ5,0)</f>
        <v>0</v>
      </c>
      <c r="BC43" s="21">
        <f>IF(AND(W8="Vr",W9="N"),Info!AK5,0)</f>
        <v>0</v>
      </c>
      <c r="BD43" s="21">
        <f>IF(AND(X8="Vr",X9="N"),Info!AL5,0)</f>
        <v>0</v>
      </c>
      <c r="BE43" s="21">
        <f>IF(AND(Y8="Vr",Y9="N"),Info!AM5,0)</f>
        <v>0</v>
      </c>
      <c r="BF43" s="21">
        <f>IF(AND(Z8="Vr",Z9="N"),Info!AN5,0)</f>
        <v>0</v>
      </c>
      <c r="BG43" s="21">
        <f>IF(AND(AA8="Vr",AA9="N"),Info!AO5,0)</f>
        <v>0</v>
      </c>
      <c r="BH43" s="21">
        <f>IF(AND(AB8="Vr",AB9="N"),Info!AP5,0)</f>
        <v>0</v>
      </c>
      <c r="BI43" s="21">
        <f>IF(AND(AC8="Vr",AC9="N"),Info!AQ5,0)</f>
        <v>0</v>
      </c>
      <c r="BJ43" s="21">
        <f>IF(AND(AD8="Vr",AD9="N"),Info!AR5,0)</f>
        <v>159.392</v>
      </c>
      <c r="BK43" s="21">
        <f>IF(AND(AE8="Vr",AE9="N"),Info!AS5,0)</f>
        <v>0</v>
      </c>
      <c r="BL43" s="21">
        <f>IF(AND(AF8="Vr",AF9="N"),Info!AT5,0)</f>
        <v>0</v>
      </c>
      <c r="BM43" s="21">
        <f>IF(AND(AG8="Vr",AG9="N"),Info!AU5,0)</f>
        <v>0</v>
      </c>
      <c r="BN43" s="21">
        <f t="shared" si="6"/>
        <v>318.78399999999999</v>
      </c>
      <c r="BO43" s="22"/>
      <c r="BP43" s="22"/>
      <c r="BQ43" s="22"/>
      <c r="BR43" s="20" t="s">
        <v>51</v>
      </c>
      <c r="BS43" s="21">
        <f>IF(AND(C16="Vr",C17="N"),Info!Q5,0)</f>
        <v>0</v>
      </c>
      <c r="BT43" s="21">
        <f>IF(AND(D16="Vr",D17="N"),Info!R5,0)</f>
        <v>0</v>
      </c>
      <c r="BU43" s="21">
        <f>IF(AND(E16="Vr",E17="N"),Info!S5,0)</f>
        <v>0</v>
      </c>
      <c r="BV43" s="21">
        <f>IF(AND(F16="Vr",F17="N"),Info!T5,0)</f>
        <v>0</v>
      </c>
      <c r="BW43" s="21">
        <f>IF(AND(G16="Vr",G17="N"),Info!U5,0)</f>
        <v>0</v>
      </c>
      <c r="BX43" s="21">
        <f>IF(AND(H16="Vr",H17="N"),Info!V5,0)</f>
        <v>0</v>
      </c>
      <c r="BY43" s="21">
        <f>IF(AND(I16="Vr",I17="N"),Info!W5,0)</f>
        <v>0</v>
      </c>
      <c r="BZ43" s="21">
        <f>IF(AND(J16="Vr",J17="N"),Info!X5,0)</f>
        <v>0</v>
      </c>
      <c r="CA43" s="21">
        <f>IF(AND(K16="Vr",K17="N"),Info!Y5,0)</f>
        <v>0</v>
      </c>
      <c r="CB43" s="21">
        <f>IF(AND(L16="Vr",L17="N"),Info!Z5,0)</f>
        <v>0</v>
      </c>
      <c r="CC43" s="21">
        <f>IF(AND(M16="Vr",M17="N"),Info!AA5,0)</f>
        <v>0</v>
      </c>
      <c r="CD43" s="21">
        <f>IF(AND(N16="Vr",N17="N"),Info!AB5,0)</f>
        <v>0</v>
      </c>
      <c r="CE43" s="21">
        <f>IF(AND(O16="Vr",O17="N"),Info!AC5,0)</f>
        <v>0</v>
      </c>
      <c r="CF43" s="21">
        <f>IF(AND(P16="Vr",P17="N"),Info!AD5,0)</f>
        <v>0</v>
      </c>
      <c r="CG43" s="21">
        <f>IF(AND(Q16="Vr",Q17="N"),Info!AE5,0)</f>
        <v>0</v>
      </c>
      <c r="CH43" s="21">
        <f>IF(AND(R16="Vr",R17="N"),Info!AF5,0)</f>
        <v>0</v>
      </c>
      <c r="CI43" s="21">
        <f>IF(AND(S16="Vr",S17="N"),Info!AG5,0)</f>
        <v>159.392</v>
      </c>
      <c r="CJ43" s="21">
        <f>IF(AND(T16="Vr",T17="N"),Info!AH5,0)</f>
        <v>0</v>
      </c>
      <c r="CK43" s="21">
        <f>IF(AND(U16="Vr",U17="N"),Info!AI5,0)</f>
        <v>0</v>
      </c>
      <c r="CL43" s="21">
        <f>IF(AND(V16="Vr",V17="N"),Info!AJ5,0)</f>
        <v>0</v>
      </c>
      <c r="CM43" s="21">
        <f>IF(AND(W16="Vr",W17="N"),Info!AK5,0)</f>
        <v>0</v>
      </c>
      <c r="CN43" s="21">
        <f>IF(AND(X16="Vr",X17="N"),Info!AL5,0)</f>
        <v>0</v>
      </c>
      <c r="CO43" s="21">
        <f>IF(AND(Y16="Vr",Y17="N"),Info!AM5,0)</f>
        <v>0</v>
      </c>
      <c r="CP43" s="21">
        <f>IF(AND(Z16="Vr",Z17="N"),Info!AN5,0)</f>
        <v>0</v>
      </c>
      <c r="CQ43" s="21">
        <f>IF(AND(AA16="Vr",AA17="N"),Info!AO5,0)</f>
        <v>0</v>
      </c>
      <c r="CR43" s="21">
        <f>IF(AND(AB16="Vr",AB17="N"),Info!AP5,0)</f>
        <v>0</v>
      </c>
      <c r="CS43" s="21">
        <f>IF(AND(AC16="Vr",AC17="N"),Info!AQ5,0)</f>
        <v>0</v>
      </c>
      <c r="CT43" s="21">
        <f>IF(AND(AD16="Vr",AD17="N"),Info!AR5,0)</f>
        <v>0</v>
      </c>
      <c r="CU43" s="21">
        <f>IF(AND(AE16="Vr",AE17="N"),Info!AS5,0)</f>
        <v>0</v>
      </c>
      <c r="CV43" s="21">
        <f>IF(AND(AF16="Vr",AF17="N"),Info!AT5,0)</f>
        <v>0</v>
      </c>
      <c r="CW43" s="21">
        <f>IF(AND(AG16="Vr",AG17="N"),Info!AU5,0)</f>
        <v>0</v>
      </c>
      <c r="CX43" s="21">
        <f t="shared" si="7"/>
        <v>159.392</v>
      </c>
      <c r="CY43" s="22"/>
      <c r="CZ43" s="22"/>
      <c r="DA43" s="22"/>
      <c r="DB43" s="20" t="s">
        <v>51</v>
      </c>
      <c r="DC43" s="21">
        <f>IF(AND(C24="Vr",C25="N"),Info!Q5,0)</f>
        <v>0</v>
      </c>
      <c r="DD43" s="21">
        <f>IF(AND(D24="Vr",D25="N"),Info!R5,0)</f>
        <v>0</v>
      </c>
      <c r="DE43" s="21">
        <f>IF(AND(E24="Vr",E25="N"),Info!S5,0)</f>
        <v>0</v>
      </c>
      <c r="DF43" s="21">
        <f>IF(AND(F24="Vr",F25="N"),Info!T5,0)</f>
        <v>0</v>
      </c>
      <c r="DG43" s="21">
        <f>IF(AND(G24="Vr",G25="N"),Info!U5,0)</f>
        <v>0</v>
      </c>
      <c r="DH43" s="21">
        <f>IF(AND(H24="Vr",H25="N"),Info!V5,0)</f>
        <v>0</v>
      </c>
      <c r="DI43" s="21">
        <f>IF(AND(I24="Vr",I25="N"),Info!W5,0)</f>
        <v>0</v>
      </c>
      <c r="DJ43" s="21">
        <f>IF(AND(J24="Vr",J25="N"),Info!X5,0)</f>
        <v>0</v>
      </c>
      <c r="DK43" s="21">
        <f>IF(AND(K24="Vr",K25="N"),Info!Y5,0)</f>
        <v>0</v>
      </c>
      <c r="DL43" s="21">
        <f>IF(AND(L24="Vr",L25="N"),Info!Z5,0)</f>
        <v>0</v>
      </c>
      <c r="DM43" s="21">
        <f>IF(AND(M24="Vr",M25="N"),Info!AA5,0)</f>
        <v>0</v>
      </c>
      <c r="DN43" s="21">
        <f>IF(AND(N24="Vr",N25="N"),Info!AB5,0)</f>
        <v>0</v>
      </c>
      <c r="DO43" s="21">
        <f>IF(AND(O24="Vr",O25="N"),Info!AC5,0)</f>
        <v>0</v>
      </c>
      <c r="DP43" s="21">
        <f>IF(AND(P24="Vr",P25="N"),Info!AD5,0)</f>
        <v>0</v>
      </c>
      <c r="DQ43" s="21">
        <f>IF(AND(Q24="Vr",Q25="N"),Info!AE5,0)</f>
        <v>0</v>
      </c>
      <c r="DR43" s="21">
        <f>IF(AND(R24="Vr",R25="N"),Info!AF5,0)</f>
        <v>0</v>
      </c>
      <c r="DS43" s="21">
        <f>IF(AND(S24="Vr",S25="N"),Info!AG5,0)</f>
        <v>0</v>
      </c>
      <c r="DT43" s="21">
        <f>IF(AND(T24="Vr",T25="N"),Info!AH5,0)</f>
        <v>0</v>
      </c>
      <c r="DU43" s="21">
        <f>IF(AND(U24="Vr",U25="N"),Info!AI5,0)</f>
        <v>0</v>
      </c>
      <c r="DV43" s="21">
        <f>IF(AND(V24="Vr",V25="N"),Info!AJ5,0)</f>
        <v>0</v>
      </c>
      <c r="DW43" s="21">
        <f>IF(AND(W24="Vr",W25="N"),Info!AK5,0)</f>
        <v>0</v>
      </c>
      <c r="DX43" s="21">
        <f>IF(AND(X24="Vr",X25="N"),Info!AL5,0)</f>
        <v>0</v>
      </c>
      <c r="DY43" s="21">
        <f>IF(AND(Y24="Vr",Y25="N"),Info!AM5,0)</f>
        <v>0</v>
      </c>
      <c r="DZ43" s="21">
        <f>IF(AND(Z24="Vr",Z25="N"),Info!AN5,0)</f>
        <v>0</v>
      </c>
      <c r="EA43" s="21">
        <f>IF(AND(AA24="Vr",AA25="N"),Info!AO5,0)</f>
        <v>0</v>
      </c>
      <c r="EB43" s="21">
        <f>IF(AND(AB24="Vr",AB25="N"),Info!AP5,0)</f>
        <v>159.392</v>
      </c>
      <c r="EC43" s="21">
        <f>IF(AND(AC24="Vr",AC25="N"),Info!AQ5,0)</f>
        <v>0</v>
      </c>
      <c r="ED43" s="21">
        <f>IF(AND(AD24="Vr",AD25="N"),Info!AR5,0)</f>
        <v>0</v>
      </c>
      <c r="EE43" s="21">
        <f>IF(AND(AE24="Vr",AE25="N"),Info!AS5,0)</f>
        <v>0</v>
      </c>
      <c r="EF43" s="21">
        <f>IF(AND(AF24="Vr",AF25="N"),Info!AT5,0)</f>
        <v>0</v>
      </c>
      <c r="EG43" s="21">
        <f>IF(AND(AG24="Vr",AG25="N"),Info!AU5,0)</f>
        <v>0</v>
      </c>
      <c r="EH43" s="21">
        <f t="shared" si="8"/>
        <v>159.392</v>
      </c>
      <c r="EI43" s="22"/>
      <c r="EJ43" s="22"/>
      <c r="EK43" s="22"/>
      <c r="EL43" s="20" t="s">
        <v>51</v>
      </c>
      <c r="EM43" s="21">
        <f>IF(AND(C32="Vr",C33="N"),Info!Q5,0)</f>
        <v>0</v>
      </c>
      <c r="EN43" s="21">
        <f>IF(AND(D32="Vr",D33="N"),Info!R5,0)</f>
        <v>0</v>
      </c>
      <c r="EO43" s="21">
        <f>IF(AND(E32="Vr",E33="N"),Info!S5,0)</f>
        <v>0</v>
      </c>
      <c r="EP43" s="21">
        <f>IF(AND(F32="Vr",F33="N"),Info!T5,0)</f>
        <v>0</v>
      </c>
      <c r="EQ43" s="21">
        <f>IF(AND(G32="Vr",G33="N"),Info!U5,0)</f>
        <v>0</v>
      </c>
      <c r="ER43" s="21">
        <f>IF(AND(H32="Vr",H33="N"),Info!V5,0)</f>
        <v>0</v>
      </c>
      <c r="ES43" s="21">
        <f>IF(AND(I32="Vr",I33="N"),Info!W5,0)</f>
        <v>0</v>
      </c>
      <c r="ET43" s="21">
        <f>IF(AND(J32="Vr",J33="N"),Info!X5,0)</f>
        <v>0</v>
      </c>
      <c r="EU43" s="21">
        <f>IF(AND(K32="Vr",K33="N"),Info!Y5,0)</f>
        <v>0</v>
      </c>
      <c r="EV43" s="21">
        <f>IF(AND(L32="Vr",L33="N"),Info!Z5,0)</f>
        <v>0</v>
      </c>
      <c r="EW43" s="21">
        <f>IF(AND(M32="Vr",M33="N"),Info!AA5,0)</f>
        <v>0</v>
      </c>
      <c r="EX43" s="21">
        <f>IF(AND(N32="Vr",N33="N"),Info!AB5,0)</f>
        <v>0</v>
      </c>
      <c r="EY43" s="21">
        <f>IF(AND(O32="Vr",O33="N"),Info!AC5,0)</f>
        <v>0</v>
      </c>
      <c r="EZ43" s="21">
        <f>IF(AND(P32="Vr",P33="N"),Info!AD5,0)</f>
        <v>0</v>
      </c>
      <c r="FA43" s="21">
        <f>IF(AND(Q32="Vr",Q33="N"),Info!AE5,0)</f>
        <v>0</v>
      </c>
      <c r="FB43" s="21">
        <f>IF(AND(R32="Vr",R33="N"),Info!AF5,0)</f>
        <v>0</v>
      </c>
      <c r="FC43" s="21">
        <f>IF(AND(S32="Vr",S33="N"),Info!AG5,0)</f>
        <v>0</v>
      </c>
      <c r="FD43" s="21">
        <f>IF(AND(T32="Vr",T33="N"),Info!AH5,0)</f>
        <v>0</v>
      </c>
      <c r="FE43" s="21">
        <f>IF(AND(U32="Vr",U33="N"),Info!AI5,0)</f>
        <v>0</v>
      </c>
      <c r="FF43" s="21">
        <f>IF(AND(V32="Vr",V33="N"),Info!AJ5,0)</f>
        <v>0</v>
      </c>
      <c r="FG43" s="21">
        <f>IF(AND(W32="Vr",W33="N"),Info!AK5,0)</f>
        <v>0</v>
      </c>
      <c r="FH43" s="21">
        <f>IF(AND(X32="Vr",X33="N"),Info!AL5,0)</f>
        <v>0</v>
      </c>
      <c r="FI43" s="21">
        <f>IF(AND(Y32="Vr",Y33="N"),Info!AM5,0)</f>
        <v>0</v>
      </c>
      <c r="FJ43" s="21">
        <f>IF(AND(Z32="Vr",Z33="N"),Info!AN5,0)</f>
        <v>0</v>
      </c>
      <c r="FK43" s="21">
        <f>IF(AND(AA32="Vr",AA33="N"),Info!AO5,0)</f>
        <v>0</v>
      </c>
      <c r="FL43" s="21">
        <f>IF(AND(AB32="Vr",AB33="N"),Info!AP5,0)</f>
        <v>0</v>
      </c>
      <c r="FM43" s="21">
        <f>IF(AND(AC32="Vr",AC33="N"),Info!AQ5,0)</f>
        <v>0</v>
      </c>
      <c r="FN43" s="21">
        <f>IF(AND(AD32="Vr",AD33="N"),Info!AR5,0)</f>
        <v>0</v>
      </c>
      <c r="FO43" s="21">
        <f>IF(AND(AE32="Vr",AE33="N"),Info!AS5,0)</f>
        <v>0</v>
      </c>
      <c r="FP43" s="21">
        <f>IF(AND(AF32="Vr",AF33="N"),Info!AT5,0)</f>
        <v>0</v>
      </c>
      <c r="FQ43" s="21">
        <f>IF(AND(AG32="Vr",AG33="N"),Info!AU5,0)</f>
        <v>0</v>
      </c>
      <c r="FR43" s="21">
        <f t="shared" si="9"/>
        <v>0</v>
      </c>
      <c r="FS43" s="22"/>
      <c r="FT43" s="22"/>
      <c r="FU43" s="22"/>
      <c r="FV43" s="20" t="s">
        <v>51</v>
      </c>
      <c r="FW43" s="21">
        <f>IF(AND(C40="Vr",C41="N"),Info!Q5,0)</f>
        <v>0</v>
      </c>
      <c r="FX43" s="21">
        <f>IF(AND(D40="Vr",D41="N"),Info!R5,0)</f>
        <v>0</v>
      </c>
      <c r="FY43" s="21">
        <f>IF(AND(E40="Vr",E41="N"),Info!S5,0)</f>
        <v>0</v>
      </c>
      <c r="FZ43" s="21">
        <f>IF(AND(F40="Vr",F41="N"),Info!T5,0)</f>
        <v>0</v>
      </c>
      <c r="GA43" s="21">
        <f>IF(AND(G40="Vr",G41="N"),Info!U5,0)</f>
        <v>0</v>
      </c>
      <c r="GB43" s="21">
        <f>IF(AND(H40="Vr",H41="N"),Info!V5,0)</f>
        <v>0</v>
      </c>
      <c r="GC43" s="21">
        <f>IF(AND(I40="Vr",I41="N"),Info!W5,0)</f>
        <v>0</v>
      </c>
      <c r="GD43" s="21">
        <f>IF(AND(J40="Vr",J41="N"),Info!X5,0)</f>
        <v>0</v>
      </c>
      <c r="GE43" s="21">
        <f>IF(AND(K40="Vr",K41="N"),Info!Y5,0)</f>
        <v>0</v>
      </c>
      <c r="GF43" s="21">
        <f>IF(AND(L40="Vr",L41="N"),Info!Z5,0)</f>
        <v>0</v>
      </c>
      <c r="GG43" s="21">
        <f>IF(AND(M40="Vr",M41="N"),Info!AA5,0)</f>
        <v>0</v>
      </c>
      <c r="GH43" s="21">
        <f>IF(AND(N40="Vr",N41="N"),Info!AB5,0)</f>
        <v>0</v>
      </c>
      <c r="GI43" s="21">
        <f>IF(AND(O40="Vr",O41="N"),Info!AC5,0)</f>
        <v>0</v>
      </c>
      <c r="GJ43" s="21">
        <f>IF(AND(P40="Vr",P41="N"),Info!AD5,0)</f>
        <v>0</v>
      </c>
      <c r="GK43" s="21">
        <f>IF(AND(Q40="Vr",Q41="N"),Info!AE5,0)</f>
        <v>0</v>
      </c>
      <c r="GL43" s="21">
        <f>IF(AND(R40="Vr",R41="N"),Info!AF5,0)</f>
        <v>0</v>
      </c>
      <c r="GM43" s="21">
        <f>IF(AND(S40="Vr",S41="N"),Info!AG5,0)</f>
        <v>0</v>
      </c>
      <c r="GN43" s="21">
        <f>IF(AND(T40="Vr",T41="N"),Info!AH5,0)</f>
        <v>0</v>
      </c>
      <c r="GO43" s="21">
        <f>IF(AND(U40="Vr",U41="N"),Info!AI5,0)</f>
        <v>0</v>
      </c>
      <c r="GP43" s="21">
        <f>IF(AND(V40="Vr",V41="N"),Info!AJ5,0)</f>
        <v>0</v>
      </c>
      <c r="GQ43" s="21">
        <f>IF(AND(W40="Vr",W41="N"),Info!AK5,0)</f>
        <v>0</v>
      </c>
      <c r="GR43" s="21">
        <f>IF(AND(X40="Vr",X41="N"),Info!AL5,0)</f>
        <v>0</v>
      </c>
      <c r="GS43" s="21">
        <f>IF(AND(Y40="Vr",Y41="N"),Info!AM5,0)</f>
        <v>0</v>
      </c>
      <c r="GT43" s="21">
        <f>IF(AND(Z40="Vr",Z41="N"),Info!AN5,0)</f>
        <v>0</v>
      </c>
      <c r="GU43" s="21">
        <f>IF(AND(AA40="Vr",AA41="N"),Info!AO5,0)</f>
        <v>0</v>
      </c>
      <c r="GV43" s="21">
        <f>IF(AND(AB40="Vr",AB41="N"),Info!AP5,0)</f>
        <v>0</v>
      </c>
      <c r="GW43" s="21">
        <f>IF(AND(AC40="Vr",AC41="N"),Info!AQ5,0)</f>
        <v>0</v>
      </c>
      <c r="GX43" s="21">
        <f>IF(AND(AD40="Vr",AD41="N"),Info!AR5,0)</f>
        <v>0</v>
      </c>
      <c r="GY43" s="21">
        <f>IF(AND(AE40="Vr",AE41="N"),Info!AS5,0)</f>
        <v>0</v>
      </c>
      <c r="GZ43" s="21">
        <f>IF(AND(AF40="Vr",AF41="N"),Info!AT5,0)</f>
        <v>0</v>
      </c>
      <c r="HA43" s="21">
        <f>IF(AND(AG40="Vr",AG41="N"),Info!AU5,0)</f>
        <v>0</v>
      </c>
      <c r="HB43" s="21">
        <f t="shared" si="10"/>
        <v>0</v>
      </c>
      <c r="HC43" s="22"/>
      <c r="HD43" s="22"/>
      <c r="HE43" s="22"/>
      <c r="HF43" s="20" t="s">
        <v>51</v>
      </c>
      <c r="HG43" s="21">
        <f>IF(AND(C48="Vr",C49="N"),Info!Q5,0)</f>
        <v>0</v>
      </c>
      <c r="HH43" s="21">
        <f>IF(AND(D48="Vr",D49="N"),Info!R5,0)</f>
        <v>0</v>
      </c>
      <c r="HI43" s="21">
        <f>IF(AND(E48="Vr",E49="N"),Info!S5,0)</f>
        <v>0</v>
      </c>
      <c r="HJ43" s="21">
        <f>IF(AND(F48="Vr",F49="N"),Info!T5,0)</f>
        <v>159.392</v>
      </c>
      <c r="HK43" s="21">
        <f>IF(AND(G48="Vr",G49="N"),Info!U5,0)</f>
        <v>0</v>
      </c>
      <c r="HL43" s="21">
        <f>IF(AND(H48="Vr",H49="N"),Info!V5,0)</f>
        <v>0</v>
      </c>
      <c r="HM43" s="21">
        <f>IF(AND(I48="Vr",I49="N"),Info!W5,0)</f>
        <v>0</v>
      </c>
      <c r="HN43" s="21">
        <f>IF(AND(J48="Vr",J49="N"),Info!X5,0)</f>
        <v>0</v>
      </c>
      <c r="HO43" s="21">
        <f>IF(AND(K48="Vr",K49="N"),Info!Y5,0)</f>
        <v>0</v>
      </c>
      <c r="HP43" s="21">
        <f>IF(AND(L48="Vr",L49="N"),Info!Z5,0)</f>
        <v>0</v>
      </c>
      <c r="HQ43" s="21">
        <f>IF(AND(M48="Vr",M49="N"),Info!AA5,0)</f>
        <v>0</v>
      </c>
      <c r="HR43" s="21">
        <f>IF(AND(N48="Vr",N49="N"),Info!AB5,0)</f>
        <v>0</v>
      </c>
      <c r="HS43" s="21">
        <f>IF(AND(O48="Vr",O49="N"),Info!AC5,0)</f>
        <v>0</v>
      </c>
      <c r="HT43" s="21">
        <f>IF(AND(P48="Vr",P49="N"),Info!AD5,0)</f>
        <v>0</v>
      </c>
      <c r="HU43" s="21">
        <f>IF(AND(Q48="Vr",Q49="N"),Info!AE5,0)</f>
        <v>0</v>
      </c>
      <c r="HV43" s="21">
        <f>IF(AND(R48="Vr",R49="N"),Info!AF5,0)</f>
        <v>0</v>
      </c>
      <c r="HW43" s="21">
        <f>IF(AND(S48="Vr",S49="N"),Info!AG5,0)</f>
        <v>0</v>
      </c>
      <c r="HX43" s="21">
        <f>IF(AND(T48="Vr",T49="N"),Info!AH5,0)</f>
        <v>0</v>
      </c>
      <c r="HY43" s="21">
        <f>IF(AND(U48="Vr",U49="N"),Info!AI5,0)</f>
        <v>0</v>
      </c>
      <c r="HZ43" s="21">
        <f>IF(AND(V48="Vr",V49="N"),Info!AJ5,0)</f>
        <v>0</v>
      </c>
      <c r="IA43" s="21">
        <f>IF(AND(W48="Vr",W49="N"),Info!AK5,0)</f>
        <v>0</v>
      </c>
      <c r="IB43" s="21">
        <f>IF(AND(X48="Vr",X49="N"),Info!AL5,0)</f>
        <v>0</v>
      </c>
      <c r="IC43" s="21">
        <f>IF(AND(Y48="Vr",Y49="N"),Info!AM5,0)</f>
        <v>0</v>
      </c>
      <c r="ID43" s="21">
        <f>IF(AND(Z48="Vr",Z49="N"),Info!AN5,0)</f>
        <v>0</v>
      </c>
      <c r="IE43" s="21">
        <f>IF(AND(AA48="Vr",AA49="N"),Info!AO5,0)</f>
        <v>0</v>
      </c>
      <c r="IF43" s="21">
        <f>IF(AND(AB48="Vr",AB49="N"),Info!AP5,0)</f>
        <v>0</v>
      </c>
      <c r="IG43" s="21">
        <f>IF(AND(AC48="Vr",AC49="N"),Info!AQ5,0)</f>
        <v>0</v>
      </c>
      <c r="IH43" s="21">
        <f>IF(AND(AD48="Vr",AD49="N"),Info!AR5,0)</f>
        <v>0</v>
      </c>
      <c r="II43" s="21">
        <f>IF(AND(AE48="Vr",AE49="N"),Info!AS5,0)</f>
        <v>0</v>
      </c>
      <c r="IJ43" s="21">
        <f>IF(AND(AF48="Vr",AF49="N"),Info!AT5,0)</f>
        <v>0</v>
      </c>
      <c r="IK43" s="21">
        <f>IF(AND(AG48="Vr",AG49="N"),Info!AU5,0)</f>
        <v>0</v>
      </c>
      <c r="IL43" s="21">
        <f t="shared" si="11"/>
        <v>159.392</v>
      </c>
      <c r="IM43" s="22"/>
      <c r="IN43" s="22"/>
      <c r="IO43" s="22"/>
      <c r="IP43" s="22"/>
      <c r="IQ43" s="22"/>
      <c r="IR43" s="22"/>
      <c r="IS43" s="22"/>
      <c r="IT43" s="17"/>
      <c r="IU43" s="22"/>
      <c r="IV43" s="22"/>
      <c r="IW43" s="22"/>
      <c r="IX43" s="22"/>
      <c r="IY43" s="22"/>
      <c r="IZ43" s="22"/>
      <c r="JA43" s="22"/>
      <c r="JB43" s="22"/>
      <c r="JC43" s="22"/>
      <c r="JD43" s="22"/>
      <c r="JE43" s="22"/>
      <c r="JF43" s="22"/>
      <c r="JG43" s="22"/>
      <c r="JH43" s="22"/>
      <c r="JI43" s="22"/>
      <c r="JJ43" s="22"/>
      <c r="JK43" s="22"/>
      <c r="JL43" s="22"/>
      <c r="JM43" s="22"/>
      <c r="JN43" s="22"/>
      <c r="JO43" s="22"/>
      <c r="JP43" s="22"/>
      <c r="JQ43" s="22"/>
      <c r="JR43" s="22"/>
      <c r="JS43" s="22"/>
      <c r="JT43" s="22"/>
      <c r="JU43" s="22"/>
      <c r="JV43" s="22"/>
      <c r="JW43" s="22"/>
      <c r="JX43" s="22"/>
      <c r="JY43" s="22"/>
      <c r="JZ43" s="22"/>
      <c r="KA43" s="22"/>
      <c r="KB43" s="22"/>
      <c r="KC43" s="22"/>
      <c r="KD43" s="22"/>
      <c r="KE43" s="22"/>
      <c r="KF43" s="22"/>
      <c r="KG43" s="22"/>
      <c r="KH43" s="22"/>
      <c r="KI43" s="22"/>
      <c r="KJ43" s="22"/>
      <c r="KK43" s="22"/>
      <c r="KL43" s="22"/>
      <c r="KM43" s="22"/>
      <c r="KN43" s="22"/>
      <c r="KO43" s="22"/>
      <c r="KP43" s="22"/>
      <c r="KQ43" s="22"/>
      <c r="KR43" s="22"/>
      <c r="KS43" s="22"/>
      <c r="KT43" s="22"/>
      <c r="KU43" s="22"/>
      <c r="KV43" s="22"/>
      <c r="KW43" s="22"/>
      <c r="KX43" s="22"/>
      <c r="KY43" s="22"/>
      <c r="KZ43" s="22"/>
      <c r="LA43" s="22"/>
      <c r="LB43" s="22"/>
      <c r="LC43" s="22"/>
      <c r="LD43" s="22"/>
      <c r="LE43" s="22"/>
      <c r="LF43" s="22"/>
    </row>
    <row r="44" spans="2:318">
      <c r="C44" s="18" t="s">
        <v>31</v>
      </c>
      <c r="D44" s="18" t="s">
        <v>32</v>
      </c>
      <c r="E44" s="18" t="s">
        <v>33</v>
      </c>
      <c r="F44" s="18" t="s">
        <v>27</v>
      </c>
      <c r="G44" s="18" t="s">
        <v>28</v>
      </c>
      <c r="H44" s="18" t="s">
        <v>29</v>
      </c>
      <c r="I44" s="18" t="s">
        <v>30</v>
      </c>
      <c r="J44" s="18" t="s">
        <v>31</v>
      </c>
      <c r="K44" s="18" t="s">
        <v>32</v>
      </c>
      <c r="L44" s="18" t="s">
        <v>33</v>
      </c>
      <c r="M44" s="18" t="s">
        <v>27</v>
      </c>
      <c r="N44" s="18" t="s">
        <v>28</v>
      </c>
      <c r="O44" s="18" t="s">
        <v>29</v>
      </c>
      <c r="P44" s="18" t="s">
        <v>30</v>
      </c>
      <c r="Q44" s="18" t="s">
        <v>31</v>
      </c>
      <c r="R44" s="18" t="s">
        <v>32</v>
      </c>
      <c r="S44" s="18" t="s">
        <v>33</v>
      </c>
      <c r="T44" s="18" t="s">
        <v>27</v>
      </c>
      <c r="U44" s="18" t="s">
        <v>28</v>
      </c>
      <c r="V44" s="18" t="s">
        <v>29</v>
      </c>
      <c r="W44" s="18" t="s">
        <v>30</v>
      </c>
      <c r="X44" s="18" t="s">
        <v>31</v>
      </c>
      <c r="Y44" s="18" t="s">
        <v>32</v>
      </c>
      <c r="Z44" s="18" t="s">
        <v>33</v>
      </c>
      <c r="AA44" s="18" t="s">
        <v>27</v>
      </c>
      <c r="AB44" s="18" t="s">
        <v>28</v>
      </c>
      <c r="AC44" s="18" t="s">
        <v>29</v>
      </c>
      <c r="AD44" s="18" t="s">
        <v>30</v>
      </c>
      <c r="AE44" s="18" t="s">
        <v>31</v>
      </c>
      <c r="AF44" s="18" t="s">
        <v>32</v>
      </c>
      <c r="AH44" s="24" t="s">
        <v>52</v>
      </c>
      <c r="AI44" s="21">
        <f>IF(AND(C8="Za",C9="V"),Info!Q6,0)</f>
        <v>0</v>
      </c>
      <c r="AJ44" s="21">
        <f>IF(AND(D8="Za",D9="V"),Info!R6,0)</f>
        <v>0</v>
      </c>
      <c r="AK44" s="21">
        <f>IF(AND(E8="Za",E9="V"),Info!S6,0)</f>
        <v>0</v>
      </c>
      <c r="AL44" s="21">
        <f>IF(AND(F8="Za",F9="V"),Info!T6,0)</f>
        <v>0</v>
      </c>
      <c r="AM44" s="21">
        <f>IF(AND(G8="Za",G9="V"),Info!U6,0)</f>
        <v>0</v>
      </c>
      <c r="AN44" s="21">
        <f>IF(AND(H8="Za",H9="V"),Info!V6,0)</f>
        <v>0</v>
      </c>
      <c r="AO44" s="21">
        <f>IF(AND(I8="Za",I9="V"),Info!W6,0)</f>
        <v>0</v>
      </c>
      <c r="AP44" s="21">
        <f>IF(AND(J8="Za",J9="V"),Info!X6,0)</f>
        <v>0</v>
      </c>
      <c r="AQ44" s="21">
        <f>IF(AND(K8="Za",K9="V"),Info!Y6,0)</f>
        <v>0</v>
      </c>
      <c r="AR44" s="21">
        <f>IF(AND(L8="Za",L9="V"),Info!Z6,0)</f>
        <v>0</v>
      </c>
      <c r="AS44" s="21">
        <f>IF(AND(M8="Za",M9="V"),Info!AA6,0)</f>
        <v>0</v>
      </c>
      <c r="AT44" s="21">
        <f>IF(AND(N8="Za",N9="V"),Info!AB6,0)</f>
        <v>0</v>
      </c>
      <c r="AU44" s="21">
        <f>IF(AND(O8="Za",O9="V"),Info!AC6,0)</f>
        <v>0</v>
      </c>
      <c r="AV44" s="21">
        <f>IF(AND(P8="Za",P9="V"),Info!AD6,0)</f>
        <v>0</v>
      </c>
      <c r="AW44" s="21">
        <f>IF(AND(Q8="Za",Q9="V"),Info!AE6,0)</f>
        <v>0</v>
      </c>
      <c r="AX44" s="21">
        <f>IF(AND(R8="Za",R9="V"),Info!AF6,0)</f>
        <v>0</v>
      </c>
      <c r="AY44" s="21">
        <f>IF(AND(S8="Za",S9="V"),Info!AG6,0)</f>
        <v>0</v>
      </c>
      <c r="AZ44" s="21">
        <f>IF(AND(T8="Za",T9="V"),Info!AH6,0)</f>
        <v>0</v>
      </c>
      <c r="BA44" s="21">
        <f>IF(AND(U8="Za",U9="V"),Info!AI6,0)</f>
        <v>0</v>
      </c>
      <c r="BB44" s="21">
        <f>IF(AND(V8="Za",V9="V"),Info!AJ6,0)</f>
        <v>0</v>
      </c>
      <c r="BC44" s="21">
        <f>IF(AND(W8="Za",W9="V"),Info!AK6,0)</f>
        <v>0</v>
      </c>
      <c r="BD44" s="21">
        <f>IF(AND(X8="Za",X9="V"),Info!AL6,0)</f>
        <v>0</v>
      </c>
      <c r="BE44" s="21">
        <f>IF(AND(Y8="Za",Y9="V"),Info!AM6,0)</f>
        <v>0</v>
      </c>
      <c r="BF44" s="21">
        <f>IF(AND(Z8="Za",Z9="V"),Info!AN6,0)</f>
        <v>0</v>
      </c>
      <c r="BG44" s="21">
        <f>IF(AND(AA8="Za",AA9="V"),Info!AO6,0)</f>
        <v>0</v>
      </c>
      <c r="BH44" s="21">
        <f>IF(AND(AB8="Za",AB9="V"),Info!AP6,0)</f>
        <v>0</v>
      </c>
      <c r="BI44" s="21">
        <f>IF(AND(AC8="Za",AC9="V"),Info!AQ6,0)</f>
        <v>0</v>
      </c>
      <c r="BJ44" s="21">
        <f>IF(AND(AD8="Za",AD9="V"),Info!AR6,0)</f>
        <v>0</v>
      </c>
      <c r="BK44" s="21">
        <f>IF(AND(AE8="Za",AE9="V"),Info!AS6,0)</f>
        <v>0</v>
      </c>
      <c r="BL44" s="21">
        <f>IF(AND(AF8="Za",AF9="V"),Info!AT6,0)</f>
        <v>0</v>
      </c>
      <c r="BM44" s="21">
        <f>IF(AND(AG8="Za",AG9="V"),Info!AU6,0)</f>
        <v>0</v>
      </c>
      <c r="BN44" s="21">
        <f t="shared" si="6"/>
        <v>0</v>
      </c>
      <c r="BO44" s="22"/>
      <c r="BP44" s="22"/>
      <c r="BQ44" s="22"/>
      <c r="BR44" s="24" t="s">
        <v>52</v>
      </c>
      <c r="BS44" s="21">
        <f>IF(AND(C16="Za",C17="V"),Info!Q6,0)</f>
        <v>0</v>
      </c>
      <c r="BT44" s="21">
        <f>IF(AND(D16="Za",D17="V"),Info!R6,0)</f>
        <v>0</v>
      </c>
      <c r="BU44" s="21">
        <f>IF(AND(E16="Za",E17="V"),Info!S6,0)</f>
        <v>0</v>
      </c>
      <c r="BV44" s="21">
        <f>IF(AND(F16="Za",F17="V"),Info!T6,0)</f>
        <v>146.5</v>
      </c>
      <c r="BW44" s="21">
        <f>IF(AND(G16="Za",G17="V"),Info!U6,0)</f>
        <v>0</v>
      </c>
      <c r="BX44" s="21">
        <f>IF(AND(H16="Za",H17="V"),Info!V6,0)</f>
        <v>0</v>
      </c>
      <c r="BY44" s="21">
        <f>IF(AND(I16="Za",I17="V"),Info!W6,0)</f>
        <v>0</v>
      </c>
      <c r="BZ44" s="21">
        <f>IF(AND(J16="Za",J17="V"),Info!X6,0)</f>
        <v>0</v>
      </c>
      <c r="CA44" s="21">
        <f>IF(AND(K16="Za",K17="V"),Info!Y6,0)</f>
        <v>0</v>
      </c>
      <c r="CB44" s="21">
        <f>IF(AND(L16="Za",L17="V"),Info!Z6,0)</f>
        <v>0</v>
      </c>
      <c r="CC44" s="21">
        <f>IF(AND(M16="Za",M17="V"),Info!AA6,0)</f>
        <v>0</v>
      </c>
      <c r="CD44" s="21">
        <f>IF(AND(N16="Za",N17="V"),Info!AB6,0)</f>
        <v>0</v>
      </c>
      <c r="CE44" s="21">
        <f>IF(AND(O16="Za",O17="V"),Info!AC6,0)</f>
        <v>0</v>
      </c>
      <c r="CF44" s="21">
        <f>IF(AND(P16="Za",P17="V"),Info!AD6,0)</f>
        <v>0</v>
      </c>
      <c r="CG44" s="21">
        <f>IF(AND(Q16="Za",Q17="V"),Info!AE6,0)</f>
        <v>0</v>
      </c>
      <c r="CH44" s="21">
        <f>IF(AND(R16="Za",R17="V"),Info!AF6,0)</f>
        <v>0</v>
      </c>
      <c r="CI44" s="21">
        <f>IF(AND(S16="Za",S17="V"),Info!AG6,0)</f>
        <v>0</v>
      </c>
      <c r="CJ44" s="21">
        <f>IF(AND(T16="Za",T17="V"),Info!AH6,0)</f>
        <v>0</v>
      </c>
      <c r="CK44" s="21">
        <f>IF(AND(U16="Za",U17="V"),Info!AI6,0)</f>
        <v>0</v>
      </c>
      <c r="CL44" s="21">
        <f>IF(AND(V16="Za",V17="V"),Info!AJ6,0)</f>
        <v>0</v>
      </c>
      <c r="CM44" s="21">
        <f>IF(AND(W16="Za",W17="V"),Info!AK6,0)</f>
        <v>0</v>
      </c>
      <c r="CN44" s="21">
        <f>IF(AND(X16="Za",X17="V"),Info!AL6,0)</f>
        <v>0</v>
      </c>
      <c r="CO44" s="21">
        <f>IF(AND(Y16="Za",Y17="V"),Info!AM6,0)</f>
        <v>0</v>
      </c>
      <c r="CP44" s="21">
        <f>IF(AND(Z16="Za",Z17="V"),Info!AN6,0)</f>
        <v>0</v>
      </c>
      <c r="CQ44" s="21">
        <f>IF(AND(AA16="Za",AA17="V"),Info!AO6,0)</f>
        <v>0</v>
      </c>
      <c r="CR44" s="21">
        <f>IF(AND(AB16="Za",AB17="V"),Info!AP6,0)</f>
        <v>0</v>
      </c>
      <c r="CS44" s="21">
        <f>IF(AND(AC16="Za",AC17="V"),Info!AQ6,0)</f>
        <v>0</v>
      </c>
      <c r="CT44" s="21">
        <f>IF(AND(AD16="Za",AD17="V"),Info!AR6,0)</f>
        <v>0</v>
      </c>
      <c r="CU44" s="21">
        <f>IF(AND(AE16="Za",AE17="V"),Info!AS6,0)</f>
        <v>0</v>
      </c>
      <c r="CV44" s="21">
        <f>IF(AND(AF16="Za",AF17="V"),Info!AT6,0)</f>
        <v>0</v>
      </c>
      <c r="CW44" s="21">
        <f>IF(AND(AG16="Za",AG17="V"),Info!AU6,0)</f>
        <v>0</v>
      </c>
      <c r="CX44" s="21">
        <f t="shared" si="7"/>
        <v>146.5</v>
      </c>
      <c r="CY44" s="22"/>
      <c r="CZ44" s="22"/>
      <c r="DA44" s="22"/>
      <c r="DB44" s="24" t="s">
        <v>52</v>
      </c>
      <c r="DC44" s="21">
        <f>IF(AND(C24="Za",C25="V"),Info!Q6,0)</f>
        <v>0</v>
      </c>
      <c r="DD44" s="21">
        <f>IF(AND(D24="Za",D25="V"),Info!R6,0)</f>
        <v>0</v>
      </c>
      <c r="DE44" s="21">
        <f>IF(AND(E24="Za",E25="V"),Info!S6,0)</f>
        <v>0</v>
      </c>
      <c r="DF44" s="21">
        <f>IF(AND(F24="Za",F25="V"),Info!T6,0)</f>
        <v>0</v>
      </c>
      <c r="DG44" s="21">
        <f>IF(AND(G24="Za",G25="V"),Info!U6,0)</f>
        <v>0</v>
      </c>
      <c r="DH44" s="21">
        <f>IF(AND(H24="Za",H25="V"),Info!V6,0)</f>
        <v>0</v>
      </c>
      <c r="DI44" s="21">
        <f>IF(AND(I24="Za",I25="V"),Info!W6,0)</f>
        <v>0</v>
      </c>
      <c r="DJ44" s="21">
        <f>IF(AND(J24="Za",J25="V"),Info!X6,0)</f>
        <v>0</v>
      </c>
      <c r="DK44" s="21">
        <f>IF(AND(K24="Za",K25="V"),Info!Y6,0)</f>
        <v>0</v>
      </c>
      <c r="DL44" s="21">
        <f>IF(AND(L24="Za",L25="V"),Info!Z6,0)</f>
        <v>0</v>
      </c>
      <c r="DM44" s="21">
        <f>IF(AND(M24="Za",M25="V"),Info!AA6,0)</f>
        <v>0</v>
      </c>
      <c r="DN44" s="21">
        <f>IF(AND(N24="Za",N25="V"),Info!AB6,0)</f>
        <v>0</v>
      </c>
      <c r="DO44" s="21">
        <f>IF(AND(O24="Za",O25="V"),Info!AC6,0)</f>
        <v>146.5</v>
      </c>
      <c r="DP44" s="21">
        <f>IF(AND(P24="Za",P25="V"),Info!AD6,0)</f>
        <v>0</v>
      </c>
      <c r="DQ44" s="21">
        <f>IF(AND(Q24="Za",Q25="V"),Info!AE6,0)</f>
        <v>0</v>
      </c>
      <c r="DR44" s="21">
        <f>IF(AND(R24="Za",R25="V"),Info!AF6,0)</f>
        <v>0</v>
      </c>
      <c r="DS44" s="21">
        <f>IF(AND(S24="Za",S25="V"),Info!AG6,0)</f>
        <v>0</v>
      </c>
      <c r="DT44" s="21">
        <f>IF(AND(T24="Za",T25="V"),Info!AH6,0)</f>
        <v>0</v>
      </c>
      <c r="DU44" s="21">
        <f>IF(AND(U24="Za",U25="V"),Info!AI6,0)</f>
        <v>0</v>
      </c>
      <c r="DV44" s="21">
        <f>IF(AND(V24="Za",V25="V"),Info!AJ6,0)</f>
        <v>0</v>
      </c>
      <c r="DW44" s="21">
        <f>IF(AND(W24="Za",W25="V"),Info!AK6,0)</f>
        <v>0</v>
      </c>
      <c r="DX44" s="21">
        <f>IF(AND(X24="Za",X25="V"),Info!AL6,0)</f>
        <v>0</v>
      </c>
      <c r="DY44" s="21">
        <f>IF(AND(Y24="Za",Y25="V"),Info!AM6,0)</f>
        <v>0</v>
      </c>
      <c r="DZ44" s="21">
        <f>IF(AND(Z24="Za",Z25="V"),Info!AN6,0)</f>
        <v>0</v>
      </c>
      <c r="EA44" s="21">
        <f>IF(AND(AA24="Za",AA25="V"),Info!AO6,0)</f>
        <v>0</v>
      </c>
      <c r="EB44" s="21">
        <f>IF(AND(AB24="Za",AB25="V"),Info!AP6,0)</f>
        <v>0</v>
      </c>
      <c r="EC44" s="21">
        <f>IF(AND(AC24="Za",AC25="V"),Info!AQ6,0)</f>
        <v>0</v>
      </c>
      <c r="ED44" s="21">
        <f>IF(AND(AD24="Za",AD25="V"),Info!AR6,0)</f>
        <v>0</v>
      </c>
      <c r="EE44" s="21">
        <f>IF(AND(AE24="Za",AE25="V"),Info!AS6,0)</f>
        <v>0</v>
      </c>
      <c r="EF44" s="21">
        <f>IF(AND(AF24="Za",AF25="V"),Info!AT6,0)</f>
        <v>0</v>
      </c>
      <c r="EG44" s="21">
        <f>IF(AND(AG24="Za",AG25="V"),Info!AU6,0)</f>
        <v>0</v>
      </c>
      <c r="EH44" s="21">
        <f t="shared" si="8"/>
        <v>146.5</v>
      </c>
      <c r="EI44" s="22"/>
      <c r="EJ44" s="22"/>
      <c r="EK44" s="22"/>
      <c r="EL44" s="24" t="s">
        <v>52</v>
      </c>
      <c r="EM44" s="21">
        <f>IF(AND(C32="Za",C33="V"),Info!Q6,0)</f>
        <v>146.5</v>
      </c>
      <c r="EN44" s="21">
        <f>IF(AND(D32="Za",D33="V"),Info!R6,0)</f>
        <v>0</v>
      </c>
      <c r="EO44" s="21">
        <f>IF(AND(E32="Za",E33="V"),Info!S6,0)</f>
        <v>0</v>
      </c>
      <c r="EP44" s="21">
        <f>IF(AND(F32="Za",F33="V"),Info!T6,0)</f>
        <v>0</v>
      </c>
      <c r="EQ44" s="21">
        <f>IF(AND(G32="Za",G33="V"),Info!U6,0)</f>
        <v>0</v>
      </c>
      <c r="ER44" s="21">
        <f>IF(AND(H32="Za",H33="V"),Info!V6,0)</f>
        <v>0</v>
      </c>
      <c r="ES44" s="21">
        <f>IF(AND(I32="Za",I33="V"),Info!W6,0)</f>
        <v>0</v>
      </c>
      <c r="ET44" s="21">
        <f>IF(AND(J32="Za",J33="V"),Info!X6,0)</f>
        <v>0</v>
      </c>
      <c r="EU44" s="21">
        <f>IF(AND(K32="Za",K33="V"),Info!Y6,0)</f>
        <v>0</v>
      </c>
      <c r="EV44" s="21">
        <f>IF(AND(L32="Za",L33="V"),Info!Z6,0)</f>
        <v>0</v>
      </c>
      <c r="EW44" s="21">
        <f>IF(AND(M32="Za",M33="V"),Info!AA6,0)</f>
        <v>0</v>
      </c>
      <c r="EX44" s="21">
        <f>IF(AND(N32="Za",N33="V"),Info!AB6,0)</f>
        <v>0</v>
      </c>
      <c r="EY44" s="21">
        <f>IF(AND(O32="Za",O33="V"),Info!AC6,0)</f>
        <v>0</v>
      </c>
      <c r="EZ44" s="21">
        <f>IF(AND(P32="Za",P33="V"),Info!AD6,0)</f>
        <v>0</v>
      </c>
      <c r="FA44" s="21">
        <f>IF(AND(Q32="Za",Q33="V"),Info!AE6,0)</f>
        <v>0</v>
      </c>
      <c r="FB44" s="21">
        <f>IF(AND(R32="Za",R33="V"),Info!AF6,0)</f>
        <v>0</v>
      </c>
      <c r="FC44" s="21">
        <f>IF(AND(S32="Za",S33="V"),Info!AG6,0)</f>
        <v>0</v>
      </c>
      <c r="FD44" s="21">
        <f>IF(AND(T32="Za",T33="V"),Info!AH6,0)</f>
        <v>0</v>
      </c>
      <c r="FE44" s="21">
        <f>IF(AND(U32="Za",U33="V"),Info!AI6,0)</f>
        <v>0</v>
      </c>
      <c r="FF44" s="21">
        <f>IF(AND(V32="Za",V33="V"),Info!AJ6,0)</f>
        <v>0</v>
      </c>
      <c r="FG44" s="21">
        <f>IF(AND(W32="Za",W33="V"),Info!AK6,0)</f>
        <v>0</v>
      </c>
      <c r="FH44" s="21">
        <f>IF(AND(X32="Za",X33="V"),Info!AL6,0)</f>
        <v>146.5</v>
      </c>
      <c r="FI44" s="21">
        <f>IF(AND(Y32="Za",Y33="V"),Info!AM6,0)</f>
        <v>0</v>
      </c>
      <c r="FJ44" s="21">
        <f>IF(AND(Z32="Za",Z33="V"),Info!AN6,0)</f>
        <v>0</v>
      </c>
      <c r="FK44" s="21">
        <f>IF(AND(AA32="Za",AA33="V"),Info!AO6,0)</f>
        <v>0</v>
      </c>
      <c r="FL44" s="21">
        <f>IF(AND(AB32="Za",AB33="V"),Info!AP6,0)</f>
        <v>0</v>
      </c>
      <c r="FM44" s="21">
        <f>IF(AND(AC32="Za",AC33="V"),Info!AQ6,0)</f>
        <v>0</v>
      </c>
      <c r="FN44" s="21">
        <f>IF(AND(AD32="Za",AD33="V"),Info!AR6,0)</f>
        <v>0</v>
      </c>
      <c r="FO44" s="21">
        <f>IF(AND(AE32="Za",AE33="V"),Info!AS6,0)</f>
        <v>0</v>
      </c>
      <c r="FP44" s="21">
        <f>IF(AND(AF32="Za",AF33="V"),Info!AT6,0)</f>
        <v>0</v>
      </c>
      <c r="FQ44" s="21">
        <f>IF(AND(AG32="Za",AG33="V"),Info!AU6,0)</f>
        <v>0</v>
      </c>
      <c r="FR44" s="21">
        <f t="shared" si="9"/>
        <v>293</v>
      </c>
      <c r="FS44" s="22"/>
      <c r="FT44" s="22"/>
      <c r="FU44" s="22"/>
      <c r="FV44" s="24" t="s">
        <v>52</v>
      </c>
      <c r="FW44" s="21">
        <f>IF(AND(C40="Za",C41="V"),Info!Q6,0)</f>
        <v>0</v>
      </c>
      <c r="FX44" s="21">
        <f>IF(AND(D40="Za",D41="V"),Info!R6,0)</f>
        <v>0</v>
      </c>
      <c r="FY44" s="21">
        <f>IF(AND(E40="Za",E41="V"),Info!S6,0)</f>
        <v>0</v>
      </c>
      <c r="FZ44" s="21">
        <f>IF(AND(F40="Za",F41="V"),Info!T6,0)</f>
        <v>0</v>
      </c>
      <c r="GA44" s="21">
        <f>IF(AND(G40="Za",G41="V"),Info!U6,0)</f>
        <v>0</v>
      </c>
      <c r="GB44" s="21">
        <f>IF(AND(H40="Za",H41="V"),Info!V6,0)</f>
        <v>0</v>
      </c>
      <c r="GC44" s="21">
        <f>IF(AND(I40="Za",I41="V"),Info!W6,0)</f>
        <v>0</v>
      </c>
      <c r="GD44" s="21">
        <f>IF(AND(J40="Za",J41="V"),Info!X6,0)</f>
        <v>0</v>
      </c>
      <c r="GE44" s="21">
        <f>IF(AND(K40="Za",K41="V"),Info!Y6,0)</f>
        <v>0</v>
      </c>
      <c r="GF44" s="21">
        <f>IF(AND(L40="Za",L41="V"),Info!Z6,0)</f>
        <v>146.5</v>
      </c>
      <c r="GG44" s="21">
        <f>IF(AND(M40="Za",M41="V"),Info!AA6,0)</f>
        <v>0</v>
      </c>
      <c r="GH44" s="21">
        <f>IF(AND(N40="Za",N41="V"),Info!AB6,0)</f>
        <v>0</v>
      </c>
      <c r="GI44" s="21">
        <f>IF(AND(O40="Za",O41="V"),Info!AC6,0)</f>
        <v>0</v>
      </c>
      <c r="GJ44" s="21">
        <f>IF(AND(P40="Za",P41="V"),Info!AD6,0)</f>
        <v>0</v>
      </c>
      <c r="GK44" s="21">
        <f>IF(AND(Q40="Za",Q41="V"),Info!AE6,0)</f>
        <v>0</v>
      </c>
      <c r="GL44" s="21">
        <f>IF(AND(R40="Za",R41="V"),Info!AF6,0)</f>
        <v>0</v>
      </c>
      <c r="GM44" s="21">
        <f>IF(AND(S40="Za",S41="V"),Info!AG6,0)</f>
        <v>0</v>
      </c>
      <c r="GN44" s="21">
        <f>IF(AND(T40="Za",T41="V"),Info!AH6,0)</f>
        <v>0</v>
      </c>
      <c r="GO44" s="21">
        <f>IF(AND(U40="Za",U41="V"),Info!AI6,0)</f>
        <v>0</v>
      </c>
      <c r="GP44" s="21">
        <f>IF(AND(V40="Za",V41="V"),Info!AJ6,0)</f>
        <v>0</v>
      </c>
      <c r="GQ44" s="21">
        <f>IF(AND(W40="Za",W41="V"),Info!AK6,0)</f>
        <v>0</v>
      </c>
      <c r="GR44" s="21">
        <f>IF(AND(X40="Za",X41="V"),Info!AL6,0)</f>
        <v>0</v>
      </c>
      <c r="GS44" s="21">
        <f>IF(AND(Y40="Za",Y41="V"),Info!AM6,0)</f>
        <v>0</v>
      </c>
      <c r="GT44" s="21">
        <f>IF(AND(Z40="Za",Z41="V"),Info!AN6,0)</f>
        <v>0</v>
      </c>
      <c r="GU44" s="21">
        <f>IF(AND(AA40="Za",AA41="V"),Info!AO6,0)</f>
        <v>0</v>
      </c>
      <c r="GV44" s="21">
        <f>IF(AND(AB40="Za",AB41="V"),Info!AP6,0)</f>
        <v>0</v>
      </c>
      <c r="GW44" s="21">
        <f>IF(AND(AC40="Za",AC41="V"),Info!AQ6,0)</f>
        <v>0</v>
      </c>
      <c r="GX44" s="21">
        <f>IF(AND(AD40="Za",AD41="V"),Info!AR6,0)</f>
        <v>0</v>
      </c>
      <c r="GY44" s="21">
        <f>IF(AND(AE40="Za",AE41="V"),Info!AS6,0)</f>
        <v>0</v>
      </c>
      <c r="GZ44" s="21">
        <f>IF(AND(AF40="Za",AF41="V"),Info!AT6,0)</f>
        <v>0</v>
      </c>
      <c r="HA44" s="21">
        <f>IF(AND(AG40="Za",AG41="V"),Info!AU6,0)</f>
        <v>146.5</v>
      </c>
      <c r="HB44" s="21">
        <f t="shared" si="10"/>
        <v>293</v>
      </c>
      <c r="HC44" s="22"/>
      <c r="HD44" s="22"/>
      <c r="HE44" s="22"/>
      <c r="HF44" s="24" t="s">
        <v>52</v>
      </c>
      <c r="HG44" s="21">
        <f>IF(AND(C48="Za",C49="V"),Info!Q6,0)</f>
        <v>0</v>
      </c>
      <c r="HH44" s="21">
        <f>IF(AND(D48="Za",D49="V"),Info!R6,0)</f>
        <v>0</v>
      </c>
      <c r="HI44" s="21">
        <f>IF(AND(E48="Za",E49="V"),Info!S6,0)</f>
        <v>0</v>
      </c>
      <c r="HJ44" s="21">
        <f>IF(AND(F48="Za",F49="V"),Info!T6,0)</f>
        <v>0</v>
      </c>
      <c r="HK44" s="21">
        <f>IF(AND(G48="Za",G49="V"),Info!U6,0)</f>
        <v>0</v>
      </c>
      <c r="HL44" s="21">
        <f>IF(AND(H48="Za",H49="V"),Info!V6,0)</f>
        <v>0</v>
      </c>
      <c r="HM44" s="21">
        <f>IF(AND(I48="Za",I49="V"),Info!W6,0)</f>
        <v>0</v>
      </c>
      <c r="HN44" s="21">
        <f>IF(AND(J48="Za",J49="V"),Info!X6,0)</f>
        <v>0</v>
      </c>
      <c r="HO44" s="21">
        <f>IF(AND(K48="Za",K49="V"),Info!Y6,0)</f>
        <v>0</v>
      </c>
      <c r="HP44" s="21">
        <f>IF(AND(L48="Za",L49="V"),Info!Z6,0)</f>
        <v>0</v>
      </c>
      <c r="HQ44" s="21">
        <f>IF(AND(M48="Za",M49="V"),Info!AA6,0)</f>
        <v>0</v>
      </c>
      <c r="HR44" s="21">
        <f>IF(AND(N48="Za",N49="V"),Info!AB6,0)</f>
        <v>0</v>
      </c>
      <c r="HS44" s="21">
        <f>IF(AND(O48="Za",O49="V"),Info!AC6,0)</f>
        <v>0</v>
      </c>
      <c r="HT44" s="21">
        <f>IF(AND(P48="Za",P49="V"),Info!AD6,0)</f>
        <v>0</v>
      </c>
      <c r="HU44" s="21">
        <f>IF(AND(Q48="Za",Q49="V"),Info!AE6,0)</f>
        <v>0</v>
      </c>
      <c r="HV44" s="21">
        <f>IF(AND(R48="Za",R49="V"),Info!AF6,0)</f>
        <v>0</v>
      </c>
      <c r="HW44" s="21">
        <f>IF(AND(S48="Za",S49="V"),Info!AG6,0)</f>
        <v>0</v>
      </c>
      <c r="HX44" s="21">
        <f>IF(AND(T48="Za",T49="V"),Info!AH6,0)</f>
        <v>0</v>
      </c>
      <c r="HY44" s="21">
        <f>IF(AND(U48="Za",U49="V"),Info!AI6,0)</f>
        <v>146.5</v>
      </c>
      <c r="HZ44" s="21">
        <f>IF(AND(V48="Za",V49="V"),Info!AJ6,0)</f>
        <v>0</v>
      </c>
      <c r="IA44" s="21">
        <f>IF(AND(W48="Za",W49="V"),Info!AK6,0)</f>
        <v>0</v>
      </c>
      <c r="IB44" s="21">
        <f>IF(AND(X48="Za",X49="V"),Info!AL6,0)</f>
        <v>0</v>
      </c>
      <c r="IC44" s="21">
        <f>IF(AND(Y48="Za",Y49="V"),Info!AM6,0)</f>
        <v>0</v>
      </c>
      <c r="ID44" s="21">
        <f>IF(AND(Z48="Za",Z49="V"),Info!AN6,0)</f>
        <v>0</v>
      </c>
      <c r="IE44" s="21">
        <f>IF(AND(AA48="Za",AA49="V"),Info!AO6,0)</f>
        <v>0</v>
      </c>
      <c r="IF44" s="21">
        <f>IF(AND(AB48="Za",AB49="V"),Info!AP6,0)</f>
        <v>0</v>
      </c>
      <c r="IG44" s="21">
        <f>IF(AND(AC48="Za",AC49="V"),Info!AQ6,0)</f>
        <v>0</v>
      </c>
      <c r="IH44" s="21">
        <f>IF(AND(AD48="Za",AD49="V"),Info!AR6,0)</f>
        <v>0</v>
      </c>
      <c r="II44" s="21">
        <f>IF(AND(AE48="Za",AE49="V"),Info!AS6,0)</f>
        <v>0</v>
      </c>
      <c r="IJ44" s="21">
        <f>IF(AND(AF48="Za",AF49="V"),Info!AT6,0)</f>
        <v>0</v>
      </c>
      <c r="IK44" s="21">
        <f>IF(AND(AG48="Za",AG49="V"),Info!AU6,0)</f>
        <v>0</v>
      </c>
      <c r="IL44" s="21">
        <f t="shared" si="11"/>
        <v>146.5</v>
      </c>
      <c r="IM44" s="22"/>
      <c r="IN44" s="22"/>
      <c r="IO44" s="22"/>
      <c r="IP44" s="22"/>
      <c r="IQ44" s="22"/>
      <c r="IR44" s="22"/>
      <c r="IS44" s="22"/>
      <c r="IT44" s="17"/>
      <c r="IU44" s="22"/>
      <c r="IV44" s="22"/>
      <c r="IW44" s="22"/>
      <c r="IX44" s="22"/>
      <c r="IY44" s="22"/>
      <c r="IZ44" s="22"/>
      <c r="JA44" s="22"/>
      <c r="JB44" s="22"/>
      <c r="JC44" s="22"/>
      <c r="JD44" s="22"/>
      <c r="JE44" s="22"/>
      <c r="JF44" s="22"/>
      <c r="JG44" s="22"/>
      <c r="JH44" s="22"/>
      <c r="JI44" s="22"/>
      <c r="JJ44" s="22"/>
      <c r="JK44" s="22"/>
      <c r="JL44" s="22"/>
      <c r="JM44" s="22"/>
      <c r="JN44" s="22"/>
      <c r="JO44" s="22"/>
      <c r="JP44" s="22"/>
      <c r="JQ44" s="22"/>
      <c r="JR44" s="22"/>
      <c r="JS44" s="22"/>
      <c r="JT44" s="22"/>
      <c r="JU44" s="22"/>
      <c r="JV44" s="22"/>
      <c r="JW44" s="22"/>
      <c r="JX44" s="22"/>
      <c r="JY44" s="22"/>
      <c r="JZ44" s="22"/>
      <c r="KA44" s="22"/>
      <c r="KB44" s="22"/>
      <c r="KC44" s="22"/>
      <c r="KD44" s="22"/>
      <c r="KE44" s="22"/>
      <c r="KF44" s="22"/>
      <c r="KG44" s="22"/>
      <c r="KH44" s="22"/>
      <c r="KI44" s="22"/>
      <c r="KJ44" s="22"/>
      <c r="KK44" s="22"/>
      <c r="KL44" s="22"/>
      <c r="KM44" s="22"/>
      <c r="KN44" s="22"/>
      <c r="KO44" s="22"/>
      <c r="KP44" s="22"/>
      <c r="KQ44" s="22"/>
      <c r="KR44" s="22"/>
      <c r="KS44" s="22"/>
      <c r="KT44" s="22"/>
      <c r="KU44" s="22"/>
      <c r="KV44" s="22"/>
      <c r="KW44" s="22"/>
      <c r="KX44" s="22"/>
      <c r="KY44" s="22"/>
      <c r="KZ44" s="22"/>
      <c r="LA44" s="22"/>
      <c r="LB44" s="22"/>
      <c r="LC44" s="22"/>
      <c r="LD44" s="22"/>
      <c r="LE44" s="22"/>
      <c r="LF44" s="22"/>
    </row>
    <row r="45" spans="2:318">
      <c r="C45" s="15" t="s">
        <v>36</v>
      </c>
      <c r="D45" s="15" t="s">
        <v>36</v>
      </c>
      <c r="E45" s="15" t="s">
        <v>37</v>
      </c>
      <c r="F45" s="15" t="s">
        <v>37</v>
      </c>
      <c r="G45" s="61" t="s">
        <v>95</v>
      </c>
      <c r="H45" s="15"/>
      <c r="I45" s="15"/>
      <c r="J45" s="15"/>
      <c r="K45" s="15" t="s">
        <v>35</v>
      </c>
      <c r="L45" s="15" t="s">
        <v>35</v>
      </c>
      <c r="M45" s="15" t="s">
        <v>36</v>
      </c>
      <c r="N45" s="15" t="s">
        <v>36</v>
      </c>
      <c r="O45" s="15" t="s">
        <v>37</v>
      </c>
      <c r="P45" s="15" t="s">
        <v>37</v>
      </c>
      <c r="Q45" s="15"/>
      <c r="R45" s="15"/>
      <c r="S45" s="15"/>
      <c r="T45" s="61" t="s">
        <v>95</v>
      </c>
      <c r="U45" s="15" t="s">
        <v>35</v>
      </c>
      <c r="V45" s="15" t="s">
        <v>35</v>
      </c>
      <c r="W45" s="15" t="s">
        <v>36</v>
      </c>
      <c r="X45" s="15" t="s">
        <v>36</v>
      </c>
      <c r="Y45" s="15" t="s">
        <v>37</v>
      </c>
      <c r="Z45" s="15" t="s">
        <v>37</v>
      </c>
      <c r="AA45" s="61" t="s">
        <v>95</v>
      </c>
      <c r="AB45" s="15"/>
      <c r="AC45" s="15"/>
      <c r="AD45" s="15"/>
      <c r="AE45" s="15" t="s">
        <v>35</v>
      </c>
      <c r="AF45" s="16" t="s">
        <v>35</v>
      </c>
      <c r="AG45" s="25"/>
      <c r="AH45" s="20" t="s">
        <v>53</v>
      </c>
      <c r="AI45" s="21">
        <f>IF(AND(C8="Za",C9="L"),Info!Q7,0)</f>
        <v>0</v>
      </c>
      <c r="AJ45" s="21">
        <f>IF(AND(D8="Za",D9="L"),Info!R7,0)</f>
        <v>0</v>
      </c>
      <c r="AK45" s="21">
        <f>IF(AND(E8="Za",E9="L"),Info!S7,0)</f>
        <v>0</v>
      </c>
      <c r="AL45" s="21">
        <f>IF(AND(F8="Za",F9="L"),Info!T7,0)</f>
        <v>0</v>
      </c>
      <c r="AM45" s="21">
        <f>IF(AND(G8="Za",G9="L"),Info!U7,0)</f>
        <v>0</v>
      </c>
      <c r="AN45" s="21">
        <f>IF(AND(H8="Za",H9="L"),Info!V7,0)</f>
        <v>0</v>
      </c>
      <c r="AO45" s="21">
        <f>IF(AND(I8="Za",I9="L"),Info!W7,0)</f>
        <v>0</v>
      </c>
      <c r="AP45" s="21">
        <f>IF(AND(J8="Za",J9="L"),Info!X7,0)</f>
        <v>0</v>
      </c>
      <c r="AQ45" s="21">
        <f>IF(AND(K8="Za",K9="L"),Info!Y7,0)</f>
        <v>0</v>
      </c>
      <c r="AR45" s="21">
        <f>IF(AND(L8="Za",L9="L"),Info!Z7,0)</f>
        <v>0</v>
      </c>
      <c r="AS45" s="21">
        <f>IF(AND(M8="Za",M9="L"),Info!AA7,0)</f>
        <v>0</v>
      </c>
      <c r="AT45" s="21">
        <f>IF(AND(N8="Za",N9="L"),Info!AB7,0)</f>
        <v>0</v>
      </c>
      <c r="AU45" s="21">
        <f>IF(AND(O8="Za",O9="L"),Info!AC7,0)</f>
        <v>0</v>
      </c>
      <c r="AV45" s="21">
        <f>IF(AND(P8="Za",P9="L"),Info!AD7,0)</f>
        <v>0</v>
      </c>
      <c r="AW45" s="21">
        <f>IF(AND(Q8="Za",Q9="L"),Info!AE7,0)</f>
        <v>146.5</v>
      </c>
      <c r="AX45" s="21">
        <f>IF(AND(R8="Za",R9="L"),Info!AF7,0)</f>
        <v>0</v>
      </c>
      <c r="AY45" s="21">
        <f>IF(AND(S8="Za",S9="L"),Info!AG7,0)</f>
        <v>0</v>
      </c>
      <c r="AZ45" s="21">
        <f>IF(AND(T8="Za",T9="L"),Info!AH7,0)</f>
        <v>0</v>
      </c>
      <c r="BA45" s="21">
        <f>IF(AND(U8="Za",U9="L"),Info!AI7,0)</f>
        <v>0</v>
      </c>
      <c r="BB45" s="21">
        <f>IF(AND(V8="Za",V9="L"),Info!AJ7,0)</f>
        <v>0</v>
      </c>
      <c r="BC45" s="21">
        <f>IF(AND(W8="Za",W9="L"),Info!AK7,0)</f>
        <v>0</v>
      </c>
      <c r="BD45" s="21">
        <f>IF(AND(X8="Za",X9="L"),Info!AL7,0)</f>
        <v>0</v>
      </c>
      <c r="BE45" s="21">
        <f>IF(AND(Y8="Za",Y9="L"),Info!AM7,0)</f>
        <v>0</v>
      </c>
      <c r="BF45" s="21">
        <f>IF(AND(Z8="Za",Z9="L"),Info!AN7,0)</f>
        <v>0</v>
      </c>
      <c r="BG45" s="21">
        <f>IF(AND(AA8="Za",AA9="L"),Info!AO7,0)</f>
        <v>0</v>
      </c>
      <c r="BH45" s="21">
        <f>IF(AND(AB8="Za",AB9="L"),Info!AP7,0)</f>
        <v>0</v>
      </c>
      <c r="BI45" s="21">
        <f>IF(AND(AC8="Za",AC9="L"),Info!AQ7,0)</f>
        <v>0</v>
      </c>
      <c r="BJ45" s="21">
        <f>IF(AND(AD8="Za",AD9="L"),Info!AR7,0)</f>
        <v>0</v>
      </c>
      <c r="BK45" s="21">
        <f>IF(AND(AE8="Za",AE9="L"),Info!AS7,0)</f>
        <v>0</v>
      </c>
      <c r="BL45" s="21">
        <f>IF(AND(AF8="Za",AF9="L"),Info!AT7,0)</f>
        <v>0</v>
      </c>
      <c r="BM45" s="21">
        <f>IF(AND(AG8="Za",AG9="L"),Info!AU7,0)</f>
        <v>0</v>
      </c>
      <c r="BN45" s="21">
        <f t="shared" si="6"/>
        <v>146.5</v>
      </c>
      <c r="BO45" s="22"/>
      <c r="BP45" s="22"/>
      <c r="BQ45" s="22"/>
      <c r="BR45" s="20" t="s">
        <v>53</v>
      </c>
      <c r="BS45" s="21">
        <f>IF(AND(C16="Za",C17="L"),Info!Q7,0)</f>
        <v>0</v>
      </c>
      <c r="BT45" s="21">
        <f>IF(AND(D16="Za",D17="L"),Info!R7,0)</f>
        <v>0</v>
      </c>
      <c r="BU45" s="21">
        <f>IF(AND(E16="Za",E17="L"),Info!S7,0)</f>
        <v>0</v>
      </c>
      <c r="BV45" s="21">
        <f>IF(AND(F16="Za",F17="L"),Info!T7,0)</f>
        <v>0</v>
      </c>
      <c r="BW45" s="21">
        <f>IF(AND(G16="Za",G17="L"),Info!U7,0)</f>
        <v>0</v>
      </c>
      <c r="BX45" s="21">
        <f>IF(AND(H16="Za",H17="L"),Info!V7,0)</f>
        <v>0</v>
      </c>
      <c r="BY45" s="21">
        <f>IF(AND(I16="Za",I17="L"),Info!W7,0)</f>
        <v>0</v>
      </c>
      <c r="BZ45" s="21">
        <f>IF(AND(J16="Za",J17="L"),Info!X7,0)</f>
        <v>0</v>
      </c>
      <c r="CA45" s="21">
        <f>IF(AND(K16="Za",K17="L"),Info!Y7,0)</f>
        <v>0</v>
      </c>
      <c r="CB45" s="21">
        <f>IF(AND(L16="Za",L17="L"),Info!Z7,0)</f>
        <v>0</v>
      </c>
      <c r="CC45" s="21">
        <f>IF(AND(M16="Za",M17="L"),Info!AA7,0)</f>
        <v>0</v>
      </c>
      <c r="CD45" s="21">
        <f>IF(AND(N16="Za",N17="L"),Info!AB7,0)</f>
        <v>0</v>
      </c>
      <c r="CE45" s="21">
        <f>IF(AND(O16="Za",O17="L"),Info!AC7,0)</f>
        <v>0</v>
      </c>
      <c r="CF45" s="21">
        <f>IF(AND(P16="Za",P17="L"),Info!AD7,0)</f>
        <v>0</v>
      </c>
      <c r="CG45" s="21">
        <f>IF(AND(Q16="Za",Q17="L"),Info!AE7,0)</f>
        <v>0</v>
      </c>
      <c r="CH45" s="21">
        <f>IF(AND(R16="Za",R17="L"),Info!AF7,0)</f>
        <v>0</v>
      </c>
      <c r="CI45" s="21">
        <f>IF(AND(S16="Za",S17="L"),Info!AG7,0)</f>
        <v>0</v>
      </c>
      <c r="CJ45" s="21">
        <f>IF(AND(T16="Za",T17="L"),Info!AH7,0)</f>
        <v>0</v>
      </c>
      <c r="CK45" s="21">
        <f>IF(AND(U16="Za",U17="L"),Info!AI7,0)</f>
        <v>0</v>
      </c>
      <c r="CL45" s="21">
        <f>IF(AND(V16="Za",V17="L"),Info!AJ7,0)</f>
        <v>0</v>
      </c>
      <c r="CM45" s="21">
        <f>IF(AND(W16="Za",W17="L"),Info!AK7,0)</f>
        <v>0</v>
      </c>
      <c r="CN45" s="21">
        <f>IF(AND(X16="Za",X17="L"),Info!AL7,0)</f>
        <v>0</v>
      </c>
      <c r="CO45" s="21">
        <f>IF(AND(Y16="Za",Y17="L"),Info!AM7,0)</f>
        <v>0</v>
      </c>
      <c r="CP45" s="21">
        <f>IF(AND(Z16="Za",Z17="L"),Info!AN7,0)</f>
        <v>0</v>
      </c>
      <c r="CQ45" s="21">
        <f>IF(AND(AA16="Za",AA17="L"),Info!AO7,0)</f>
        <v>146.5</v>
      </c>
      <c r="CR45" s="21">
        <f>IF(AND(AB16="Za",AB17="L"),Info!AP7,0)</f>
        <v>0</v>
      </c>
      <c r="CS45" s="21">
        <f>IF(AND(AC16="Za",AC17="L"),Info!AQ7,0)</f>
        <v>0</v>
      </c>
      <c r="CT45" s="21">
        <f>IF(AND(AD16="Za",AD17="L"),Info!AR7,0)</f>
        <v>0</v>
      </c>
      <c r="CU45" s="21">
        <f>IF(AND(AE16="Za",AE17="L"),Info!AS7,0)</f>
        <v>0</v>
      </c>
      <c r="CV45" s="21">
        <f>IF(AND(AF16="Za",AF17="L"),Info!AT7,0)</f>
        <v>0</v>
      </c>
      <c r="CW45" s="21">
        <f>IF(AND(AG16="Za",AG17="L"),Info!AU7,0)</f>
        <v>0</v>
      </c>
      <c r="CX45" s="21">
        <f t="shared" si="7"/>
        <v>146.5</v>
      </c>
      <c r="CY45" s="22"/>
      <c r="CZ45" s="22"/>
      <c r="DA45" s="22"/>
      <c r="DB45" s="20" t="s">
        <v>53</v>
      </c>
      <c r="DC45" s="21">
        <f>IF(AND(C24="Za",C25="L"),Info!Q7,0)</f>
        <v>0</v>
      </c>
      <c r="DD45" s="21">
        <f>IF(AND(D24="Za",D25="L"),Info!R7,0)</f>
        <v>0</v>
      </c>
      <c r="DE45" s="21">
        <f>IF(AND(E24="Za",E25="L"),Info!S7,0)</f>
        <v>0</v>
      </c>
      <c r="DF45" s="21">
        <f>IF(AND(F24="Za",F25="L"),Info!T7,0)</f>
        <v>0</v>
      </c>
      <c r="DG45" s="21">
        <f>IF(AND(G24="Za",G25="L"),Info!U7,0)</f>
        <v>0</v>
      </c>
      <c r="DH45" s="21">
        <f>IF(AND(H24="Za",H25="L"),Info!V7,0)</f>
        <v>0</v>
      </c>
      <c r="DI45" s="21">
        <f>IF(AND(I24="Za",I25="L"),Info!W7,0)</f>
        <v>0</v>
      </c>
      <c r="DJ45" s="21">
        <f>IF(AND(J24="Za",J25="L"),Info!X7,0)</f>
        <v>0</v>
      </c>
      <c r="DK45" s="21">
        <f>IF(AND(K24="Za",K25="L"),Info!Y7,0)</f>
        <v>0</v>
      </c>
      <c r="DL45" s="21">
        <f>IF(AND(L24="Za",L25="L"),Info!Z7,0)</f>
        <v>0</v>
      </c>
      <c r="DM45" s="21">
        <f>IF(AND(M24="Za",M25="L"),Info!AA7,0)</f>
        <v>0</v>
      </c>
      <c r="DN45" s="21">
        <f>IF(AND(N24="Za",N25="L"),Info!AB7,0)</f>
        <v>0</v>
      </c>
      <c r="DO45" s="21">
        <f>IF(AND(O24="Za",O25="L"),Info!AC7,0)</f>
        <v>0</v>
      </c>
      <c r="DP45" s="21">
        <f>IF(AND(P24="Za",P25="L"),Info!AD7,0)</f>
        <v>0</v>
      </c>
      <c r="DQ45" s="21">
        <f>IF(AND(Q24="Za",Q25="L"),Info!AE7,0)</f>
        <v>0</v>
      </c>
      <c r="DR45" s="21">
        <f>IF(AND(R24="Za",R25="L"),Info!AF7,0)</f>
        <v>0</v>
      </c>
      <c r="DS45" s="21">
        <f>IF(AND(S24="Za",S25="L"),Info!AG7,0)</f>
        <v>0</v>
      </c>
      <c r="DT45" s="21">
        <f>IF(AND(T24="Za",T25="L"),Info!AH7,0)</f>
        <v>0</v>
      </c>
      <c r="DU45" s="21">
        <f>IF(AND(U24="Za",U25="L"),Info!AI7,0)</f>
        <v>0</v>
      </c>
      <c r="DV45" s="21">
        <f>IF(AND(V24="Za",V25="L"),Info!AJ7,0)</f>
        <v>0</v>
      </c>
      <c r="DW45" s="21">
        <f>IF(AND(W24="Za",W25="L"),Info!AK7,0)</f>
        <v>0</v>
      </c>
      <c r="DX45" s="21">
        <f>IF(AND(X24="Za",X25="L"),Info!AL7,0)</f>
        <v>0</v>
      </c>
      <c r="DY45" s="21">
        <f>IF(AND(Y24="Za",Y25="L"),Info!AM7,0)</f>
        <v>0</v>
      </c>
      <c r="DZ45" s="21">
        <f>IF(AND(Z24="Za",Z25="L"),Info!AN7,0)</f>
        <v>0</v>
      </c>
      <c r="EA45" s="21">
        <f>IF(AND(AA24="Za",AA25="L"),Info!AO7,0)</f>
        <v>0</v>
      </c>
      <c r="EB45" s="21">
        <f>IF(AND(AB24="Za",AB25="L"),Info!AP7,0)</f>
        <v>0</v>
      </c>
      <c r="EC45" s="21">
        <f>IF(AND(AC24="Za",AC25="L"),Info!AQ7,0)</f>
        <v>0</v>
      </c>
      <c r="ED45" s="21">
        <f>IF(AND(AD24="Za",AD25="L"),Info!AR7,0)</f>
        <v>0</v>
      </c>
      <c r="EE45" s="21">
        <f>IF(AND(AE24="Za",AE25="L"),Info!AS7,0)</f>
        <v>0</v>
      </c>
      <c r="EF45" s="21">
        <f>IF(AND(AF24="Za",AF25="L"),Info!AT7,0)</f>
        <v>0</v>
      </c>
      <c r="EG45" s="21">
        <f>IF(AND(AG24="Za",AG25="L"),Info!AU7,0)</f>
        <v>0</v>
      </c>
      <c r="EH45" s="21">
        <f t="shared" si="8"/>
        <v>0</v>
      </c>
      <c r="EI45" s="22"/>
      <c r="EJ45" s="22"/>
      <c r="EK45" s="22"/>
      <c r="EL45" s="20" t="s">
        <v>53</v>
      </c>
      <c r="EM45" s="21">
        <f>IF(AND(C32="Za",C33="L"),Info!Q7,0)</f>
        <v>0</v>
      </c>
      <c r="EN45" s="21">
        <f>IF(AND(D32="Za",D33="L"),Info!R7,0)</f>
        <v>0</v>
      </c>
      <c r="EO45" s="21">
        <f>IF(AND(E32="Za",E33="L"),Info!S7,0)</f>
        <v>0</v>
      </c>
      <c r="EP45" s="21">
        <f>IF(AND(F32="Za",F33="L"),Info!T7,0)</f>
        <v>0</v>
      </c>
      <c r="EQ45" s="21">
        <f>IF(AND(G32="Za",G33="L"),Info!U7,0)</f>
        <v>0</v>
      </c>
      <c r="ER45" s="21">
        <f>IF(AND(H32="Za",H33="L"),Info!V7,0)</f>
        <v>0</v>
      </c>
      <c r="ES45" s="21">
        <f>IF(AND(I32="Za",I33="L"),Info!W7,0)</f>
        <v>0</v>
      </c>
      <c r="ET45" s="21">
        <f>IF(AND(J32="Za",J33="L"),Info!X7,0)</f>
        <v>0</v>
      </c>
      <c r="EU45" s="21">
        <f>IF(AND(K32="Za",K33="L"),Info!Y7,0)</f>
        <v>0</v>
      </c>
      <c r="EV45" s="21">
        <f>IF(AND(L32="Za",L33="L"),Info!Z7,0)</f>
        <v>0</v>
      </c>
      <c r="EW45" s="21">
        <f>IF(AND(M32="Za",M33="L"),Info!AA7,0)</f>
        <v>0</v>
      </c>
      <c r="EX45" s="21">
        <f>IF(AND(N32="Za",N33="L"),Info!AB7,0)</f>
        <v>0</v>
      </c>
      <c r="EY45" s="21">
        <f>IF(AND(O32="Za",O33="L"),Info!AC7,0)</f>
        <v>0</v>
      </c>
      <c r="EZ45" s="21">
        <f>IF(AND(P32="Za",P33="L"),Info!AD7,0)</f>
        <v>0</v>
      </c>
      <c r="FA45" s="21">
        <f>IF(AND(Q32="Za",Q33="L"),Info!AE7,0)</f>
        <v>0</v>
      </c>
      <c r="FB45" s="21">
        <f>IF(AND(R32="Za",R33="L"),Info!AF7,0)</f>
        <v>0</v>
      </c>
      <c r="FC45" s="21">
        <f>IF(AND(S32="Za",S33="L"),Info!AG7,0)</f>
        <v>0</v>
      </c>
      <c r="FD45" s="21">
        <f>IF(AND(T32="Za",T33="L"),Info!AH7,0)</f>
        <v>0</v>
      </c>
      <c r="FE45" s="21">
        <f>IF(AND(U32="Za",U33="L"),Info!AI7,0)</f>
        <v>0</v>
      </c>
      <c r="FF45" s="21">
        <f>IF(AND(V32="Za",V33="L"),Info!AJ7,0)</f>
        <v>0</v>
      </c>
      <c r="FG45" s="21">
        <f>IF(AND(W32="Za",W33="L"),Info!AK7,0)</f>
        <v>0</v>
      </c>
      <c r="FH45" s="21">
        <f>IF(AND(X32="Za",X33="L"),Info!AL7,0)</f>
        <v>0</v>
      </c>
      <c r="FI45" s="21">
        <f>IF(AND(Y32="Za",Y33="L"),Info!AM7,0)</f>
        <v>0</v>
      </c>
      <c r="FJ45" s="21">
        <f>IF(AND(Z32="Za",Z33="L"),Info!AN7,0)</f>
        <v>0</v>
      </c>
      <c r="FK45" s="21">
        <f>IF(AND(AA32="Za",AA33="L"),Info!AO7,0)</f>
        <v>0</v>
      </c>
      <c r="FL45" s="21">
        <f>IF(AND(AB32="Za",AB33="L"),Info!AP7,0)</f>
        <v>0</v>
      </c>
      <c r="FM45" s="21">
        <f>IF(AND(AC32="Za",AC33="L"),Info!AQ7,0)</f>
        <v>0</v>
      </c>
      <c r="FN45" s="21">
        <f>IF(AND(AD32="Za",AD33="L"),Info!AR7,0)</f>
        <v>0</v>
      </c>
      <c r="FO45" s="21">
        <f>IF(AND(AE32="Za",AE33="L"),Info!AS7,0)</f>
        <v>0</v>
      </c>
      <c r="FP45" s="21">
        <f>IF(AND(AF32="Za",AF33="L"),Info!AT7,0)</f>
        <v>0</v>
      </c>
      <c r="FQ45" s="21">
        <f>IF(AND(AG32="Za",AG33="L"),Info!AU7,0)</f>
        <v>0</v>
      </c>
      <c r="FR45" s="21">
        <f t="shared" si="9"/>
        <v>0</v>
      </c>
      <c r="FS45" s="22"/>
      <c r="FT45" s="22"/>
      <c r="FU45" s="22"/>
      <c r="FV45" s="20" t="s">
        <v>53</v>
      </c>
      <c r="FW45" s="21">
        <f>IF(AND(C40="Za",C41="L"),Info!Q7,0)</f>
        <v>0</v>
      </c>
      <c r="FX45" s="21">
        <f>IF(AND(D40="Za",D41="L"),Info!R7,0)</f>
        <v>0</v>
      </c>
      <c r="FY45" s="21">
        <f>IF(AND(E40="Za",E41="L"),Info!S7,0)</f>
        <v>146.5</v>
      </c>
      <c r="FZ45" s="21">
        <f>IF(AND(F40="Za",F41="L"),Info!T7,0)</f>
        <v>0</v>
      </c>
      <c r="GA45" s="21">
        <f>IF(AND(G40="Za",G41="L"),Info!U7,0)</f>
        <v>0</v>
      </c>
      <c r="GB45" s="21">
        <f>IF(AND(H40="Za",H41="L"),Info!V7,0)</f>
        <v>0</v>
      </c>
      <c r="GC45" s="21">
        <f>IF(AND(I40="Za",I41="L"),Info!W7,0)</f>
        <v>0</v>
      </c>
      <c r="GD45" s="21">
        <f>IF(AND(J40="Za",J41="L"),Info!X7,0)</f>
        <v>0</v>
      </c>
      <c r="GE45" s="21">
        <f>IF(AND(K40="Za",K41="L"),Info!Y7,0)</f>
        <v>0</v>
      </c>
      <c r="GF45" s="21">
        <f>IF(AND(L40="Za",L41="L"),Info!Z7,0)</f>
        <v>0</v>
      </c>
      <c r="GG45" s="21">
        <f>IF(AND(M40="Za",M41="L"),Info!AA7,0)</f>
        <v>0</v>
      </c>
      <c r="GH45" s="21">
        <f>IF(AND(N40="Za",N41="L"),Info!AB7,0)</f>
        <v>0</v>
      </c>
      <c r="GI45" s="21">
        <f>IF(AND(O40="Za",O41="L"),Info!AC7,0)</f>
        <v>0</v>
      </c>
      <c r="GJ45" s="21">
        <f>IF(AND(P40="Za",P41="L"),Info!AD7,0)</f>
        <v>0</v>
      </c>
      <c r="GK45" s="21">
        <f>IF(AND(Q40="Za",Q41="L"),Info!AE7,0)</f>
        <v>0</v>
      </c>
      <c r="GL45" s="21">
        <f>IF(AND(R40="Za",R41="L"),Info!AF7,0)</f>
        <v>0</v>
      </c>
      <c r="GM45" s="21">
        <f>IF(AND(S40="Za",S41="L"),Info!AG7,0)</f>
        <v>0</v>
      </c>
      <c r="GN45" s="21">
        <f>IF(AND(T40="Za",T41="L"),Info!AH7,0)</f>
        <v>0</v>
      </c>
      <c r="GO45" s="21">
        <f>IF(AND(U40="Za",U41="L"),Info!AI7,0)</f>
        <v>0</v>
      </c>
      <c r="GP45" s="21">
        <f>IF(AND(V40="Za",V41="L"),Info!AJ7,0)</f>
        <v>0</v>
      </c>
      <c r="GQ45" s="21">
        <f>IF(AND(W40="Za",W41="L"),Info!AK7,0)</f>
        <v>0</v>
      </c>
      <c r="GR45" s="21">
        <f>IF(AND(X40="Za",X41="L"),Info!AL7,0)</f>
        <v>0</v>
      </c>
      <c r="GS45" s="21">
        <f>IF(AND(Y40="Za",Y41="L"),Info!AM7,0)</f>
        <v>0</v>
      </c>
      <c r="GT45" s="21">
        <f>IF(AND(Z40="Za",Z41="L"),Info!AN7,0)</f>
        <v>0</v>
      </c>
      <c r="GU45" s="21">
        <f>IF(AND(AA40="Za",AA41="L"),Info!AO7,0)</f>
        <v>0</v>
      </c>
      <c r="GV45" s="21">
        <f>IF(AND(AB40="Za",AB41="L"),Info!AP7,0)</f>
        <v>0</v>
      </c>
      <c r="GW45" s="21">
        <f>IF(AND(AC40="Za",AC41="L"),Info!AQ7,0)</f>
        <v>0</v>
      </c>
      <c r="GX45" s="21">
        <f>IF(AND(AD40="Za",AD41="L"),Info!AR7,0)</f>
        <v>0</v>
      </c>
      <c r="GY45" s="21">
        <f>IF(AND(AE40="Za",AE41="L"),Info!AS7,0)</f>
        <v>0</v>
      </c>
      <c r="GZ45" s="21">
        <f>IF(AND(AF40="Za",AF41="L"),Info!AT7,0)</f>
        <v>0</v>
      </c>
      <c r="HA45" s="21">
        <f>IF(AND(AG40="Za",AG41="L"),Info!AU7,0)</f>
        <v>0</v>
      </c>
      <c r="HB45" s="21">
        <f t="shared" si="10"/>
        <v>146.5</v>
      </c>
      <c r="HC45" s="22"/>
      <c r="HD45" s="22"/>
      <c r="HE45" s="22"/>
      <c r="HF45" s="20" t="s">
        <v>53</v>
      </c>
      <c r="HG45" s="21">
        <f>IF(AND(C48="Za",C49="L"),Info!Q7,0)</f>
        <v>0</v>
      </c>
      <c r="HH45" s="21">
        <f>IF(AND(D48="Za",D49="L"),Info!R7,0)</f>
        <v>0</v>
      </c>
      <c r="HI45" s="21">
        <f>IF(AND(E48="Za",E49="L"),Info!S7,0)</f>
        <v>0</v>
      </c>
      <c r="HJ45" s="21">
        <f>IF(AND(F48="Za",F49="L"),Info!T7,0)</f>
        <v>0</v>
      </c>
      <c r="HK45" s="21">
        <f>IF(AND(G48="Za",G49="L"),Info!U7,0)</f>
        <v>0</v>
      </c>
      <c r="HL45" s="21">
        <f>IF(AND(H48="Za",H49="L"),Info!V7,0)</f>
        <v>0</v>
      </c>
      <c r="HM45" s="21">
        <f>IF(AND(I48="Za",I49="L"),Info!W7,0)</f>
        <v>0</v>
      </c>
      <c r="HN45" s="21">
        <f>IF(AND(J48="Za",J49="L"),Info!X7,0)</f>
        <v>0</v>
      </c>
      <c r="HO45" s="21">
        <f>IF(AND(K48="Za",K49="L"),Info!Y7,0)</f>
        <v>0</v>
      </c>
      <c r="HP45" s="21">
        <f>IF(AND(L48="Za",L49="L"),Info!Z7,0)</f>
        <v>0</v>
      </c>
      <c r="HQ45" s="21">
        <f>IF(AND(M48="Za",M49="L"),Info!AA7,0)</f>
        <v>0</v>
      </c>
      <c r="HR45" s="21">
        <f>IF(AND(N48="Za",N49="L"),Info!AB7,0)</f>
        <v>146.5</v>
      </c>
      <c r="HS45" s="21">
        <f>IF(AND(O48="Za",O49="L"),Info!AC7,0)</f>
        <v>0</v>
      </c>
      <c r="HT45" s="21">
        <f>IF(AND(P48="Za",P49="L"),Info!AD7,0)</f>
        <v>0</v>
      </c>
      <c r="HU45" s="21">
        <f>IF(AND(Q48="Za",Q49="L"),Info!AE7,0)</f>
        <v>0</v>
      </c>
      <c r="HV45" s="21">
        <f>IF(AND(R48="Za",R49="L"),Info!AF7,0)</f>
        <v>0</v>
      </c>
      <c r="HW45" s="21">
        <f>IF(AND(S48="Za",S49="L"),Info!AG7,0)</f>
        <v>0</v>
      </c>
      <c r="HX45" s="21">
        <f>IF(AND(T48="Za",T49="L"),Info!AH7,0)</f>
        <v>0</v>
      </c>
      <c r="HY45" s="21">
        <f>IF(AND(U48="Za",U49="L"),Info!AI7,0)</f>
        <v>0</v>
      </c>
      <c r="HZ45" s="21">
        <f>IF(AND(V48="Za",V49="L"),Info!AJ7,0)</f>
        <v>0</v>
      </c>
      <c r="IA45" s="21">
        <f>IF(AND(W48="Za",W49="L"),Info!AK7,0)</f>
        <v>0</v>
      </c>
      <c r="IB45" s="21">
        <f>IF(AND(X48="Za",X49="L"),Info!AL7,0)</f>
        <v>0</v>
      </c>
      <c r="IC45" s="21">
        <f>IF(AND(Y48="Za",Y49="L"),Info!AM7,0)</f>
        <v>0</v>
      </c>
      <c r="ID45" s="21">
        <f>IF(AND(Z48="Za",Z49="L"),Info!AN7,0)</f>
        <v>0</v>
      </c>
      <c r="IE45" s="21">
        <f>IF(AND(AA48="Za",AA49="L"),Info!AO7,0)</f>
        <v>0</v>
      </c>
      <c r="IF45" s="21">
        <f>IF(AND(AB48="Za",AB49="L"),Info!AP7,0)</f>
        <v>0</v>
      </c>
      <c r="IG45" s="21">
        <f>IF(AND(AC48="Za",AC49="L"),Info!AQ7,0)</f>
        <v>0</v>
      </c>
      <c r="IH45" s="21">
        <f>IF(AND(AD48="Za",AD49="L"),Info!AR7,0)</f>
        <v>0</v>
      </c>
      <c r="II45" s="21">
        <f>IF(AND(AE48="Za",AE49="L"),Info!AS7,0)</f>
        <v>0</v>
      </c>
      <c r="IJ45" s="21">
        <f>IF(AND(AF48="Za",AF49="L"),Info!AT7,0)</f>
        <v>0</v>
      </c>
      <c r="IK45" s="21">
        <f>IF(AND(AG48="Za",AG49="L"),Info!AU7,0)</f>
        <v>0</v>
      </c>
      <c r="IL45" s="21">
        <f t="shared" si="11"/>
        <v>146.5</v>
      </c>
      <c r="IM45" s="22"/>
      <c r="IN45" s="22"/>
      <c r="IO45" s="22"/>
      <c r="IP45" s="22"/>
      <c r="IQ45" s="22"/>
      <c r="IR45" s="22"/>
      <c r="IS45" s="22"/>
      <c r="IT45" s="17"/>
      <c r="IU45" s="22"/>
      <c r="IV45" s="22"/>
      <c r="IW45" s="22"/>
      <c r="IX45" s="22"/>
      <c r="IY45" s="22"/>
      <c r="IZ45" s="22"/>
      <c r="JA45" s="22"/>
      <c r="JB45" s="22"/>
      <c r="JC45" s="22"/>
      <c r="JD45" s="22"/>
      <c r="JE45" s="22"/>
      <c r="JF45" s="22"/>
      <c r="JG45" s="22"/>
      <c r="JH45" s="22"/>
      <c r="JI45" s="22"/>
      <c r="JJ45" s="22"/>
      <c r="JK45" s="22"/>
      <c r="JL45" s="22"/>
      <c r="JM45" s="22"/>
      <c r="JN45" s="22"/>
      <c r="JO45" s="22"/>
      <c r="JP45" s="22"/>
      <c r="JQ45" s="22"/>
      <c r="JR45" s="22"/>
      <c r="JS45" s="22"/>
      <c r="JT45" s="22"/>
      <c r="JU45" s="22"/>
      <c r="JV45" s="22"/>
      <c r="JW45" s="22"/>
      <c r="JX45" s="22"/>
      <c r="JY45" s="22"/>
      <c r="JZ45" s="22"/>
      <c r="KA45" s="22"/>
      <c r="KB45" s="22"/>
      <c r="KC45" s="22"/>
      <c r="KD45" s="22"/>
      <c r="KE45" s="22"/>
      <c r="KF45" s="22"/>
      <c r="KG45" s="22"/>
      <c r="KH45" s="22"/>
      <c r="KI45" s="22"/>
      <c r="KJ45" s="22"/>
      <c r="KK45" s="22"/>
      <c r="KL45" s="22"/>
      <c r="KM45" s="22"/>
      <c r="KN45" s="22"/>
      <c r="KO45" s="22"/>
      <c r="KP45" s="22"/>
      <c r="KQ45" s="22"/>
      <c r="KR45" s="22"/>
      <c r="KS45" s="22"/>
      <c r="KT45" s="22"/>
      <c r="KU45" s="22"/>
      <c r="KV45" s="22"/>
      <c r="KW45" s="22"/>
      <c r="KX45" s="22"/>
      <c r="KY45" s="22"/>
      <c r="KZ45" s="22"/>
      <c r="LA45" s="22"/>
      <c r="LB45" s="22"/>
      <c r="LC45" s="22"/>
      <c r="LD45" s="22"/>
      <c r="LE45" s="22"/>
      <c r="LF45" s="22"/>
    </row>
    <row r="46" spans="2:318">
      <c r="AH46" s="24" t="s">
        <v>54</v>
      </c>
      <c r="AI46" s="21">
        <f>IF(AND(C8="Za",C9="N"),Info!Q8,0)</f>
        <v>0</v>
      </c>
      <c r="AJ46" s="21">
        <f>IF(AND(D8="Za",D9="N"),Info!R8,0)</f>
        <v>0</v>
      </c>
      <c r="AK46" s="21">
        <f>IF(AND(E8="Za",E9="N"),Info!S8,0)</f>
        <v>0</v>
      </c>
      <c r="AL46" s="21">
        <f>IF(AND(F8="Za",F9="N"),Info!T8,0)</f>
        <v>0</v>
      </c>
      <c r="AM46" s="21">
        <f>IF(AND(G8="Za",G9="N"),Info!U8,0)</f>
        <v>0</v>
      </c>
      <c r="AN46" s="21">
        <f>IF(AND(H8="Za",H9="N"),Info!V8,0)</f>
        <v>0</v>
      </c>
      <c r="AO46" s="21">
        <f>IF(AND(I8="Za",I9="N"),Info!W8,0)</f>
        <v>0</v>
      </c>
      <c r="AP46" s="21">
        <f>IF(AND(J8="Za",J9="N"),Info!X8,0)</f>
        <v>190.45</v>
      </c>
      <c r="AQ46" s="21">
        <f>IF(AND(K8="Za",K9="N"),Info!Y8,0)</f>
        <v>0</v>
      </c>
      <c r="AR46" s="21">
        <f>IF(AND(L8="Za",L9="N"),Info!Z8,0)</f>
        <v>0</v>
      </c>
      <c r="AS46" s="21">
        <f>IF(AND(M8="Za",M9="N"),Info!AA8,0)</f>
        <v>0</v>
      </c>
      <c r="AT46" s="21">
        <f>IF(AND(N8="Za",N9="N"),Info!AB8,0)</f>
        <v>0</v>
      </c>
      <c r="AU46" s="21">
        <f>IF(AND(O8="Za",O9="N"),Info!AC8,0)</f>
        <v>0</v>
      </c>
      <c r="AV46" s="21">
        <f>IF(AND(P8="Za",P9="N"),Info!AD8,0)</f>
        <v>0</v>
      </c>
      <c r="AW46" s="21">
        <f>IF(AND(Q8="Za",Q9="N"),Info!AE8,0)</f>
        <v>0</v>
      </c>
      <c r="AX46" s="21">
        <f>IF(AND(R8="Za",R9="N"),Info!AF8,0)</f>
        <v>0</v>
      </c>
      <c r="AY46" s="21">
        <f>IF(AND(S8="Za",S9="N"),Info!AG8,0)</f>
        <v>0</v>
      </c>
      <c r="AZ46" s="21">
        <f>IF(AND(T8="Za",T9="N"),Info!AH8,0)</f>
        <v>0</v>
      </c>
      <c r="BA46" s="21">
        <f>IF(AND(U8="Za",U9="N"),Info!AI8,0)</f>
        <v>0</v>
      </c>
      <c r="BB46" s="21">
        <f>IF(AND(V8="Za",V9="N"),Info!AJ8,0)</f>
        <v>0</v>
      </c>
      <c r="BC46" s="21">
        <f>IF(AND(W8="Za",W9="N"),Info!AK8,0)</f>
        <v>0</v>
      </c>
      <c r="BD46" s="21">
        <f>IF(AND(X8="Za",X9="N"),Info!AL8,0)</f>
        <v>0</v>
      </c>
      <c r="BE46" s="21">
        <f>IF(AND(Y8="Za",Y9="N"),Info!AM8,0)</f>
        <v>0</v>
      </c>
      <c r="BF46" s="21">
        <f>IF(AND(Z8="Za",Z9="N"),Info!AN8,0)</f>
        <v>0</v>
      </c>
      <c r="BG46" s="21">
        <f>IF(AND(AA8="Za",AA9="N"),Info!AO8,0)</f>
        <v>0</v>
      </c>
      <c r="BH46" s="21">
        <f>IF(AND(AB8="Za",AB9="N"),Info!AP8,0)</f>
        <v>0</v>
      </c>
      <c r="BI46" s="21">
        <f>IF(AND(AC8="Za",AC9="N"),Info!AQ8,0)</f>
        <v>0</v>
      </c>
      <c r="BJ46" s="21">
        <f>IF(AND(AD8="Za",AD9="N"),Info!AR8,0)</f>
        <v>0</v>
      </c>
      <c r="BK46" s="21">
        <f>IF(AND(AE8="Za",AE9="N"),Info!AS8,0)</f>
        <v>0</v>
      </c>
      <c r="BL46" s="21">
        <f>IF(AND(AF8="Za",AF9="N"),Info!AT8,0)</f>
        <v>0</v>
      </c>
      <c r="BM46" s="21">
        <f>IF(AND(AG8="Za",AG9="N"),Info!AU8,0)</f>
        <v>0</v>
      </c>
      <c r="BN46" s="21">
        <f t="shared" si="6"/>
        <v>190.45</v>
      </c>
      <c r="BO46" s="22"/>
      <c r="BP46" s="22"/>
      <c r="BQ46" s="22"/>
      <c r="BR46" s="24" t="s">
        <v>54</v>
      </c>
      <c r="BS46" s="21">
        <f>IF(AND(C16="Za",C17="N"),Info!Q8,0)</f>
        <v>0</v>
      </c>
      <c r="BT46" s="21">
        <f>IF(AND(D16="Za",D17="N"),Info!R8,0)</f>
        <v>0</v>
      </c>
      <c r="BU46" s="21">
        <f>IF(AND(E16="Za",E17="N"),Info!S8,0)</f>
        <v>0</v>
      </c>
      <c r="BV46" s="21">
        <f>IF(AND(F16="Za",F17="N"),Info!T8,0)</f>
        <v>0</v>
      </c>
      <c r="BW46" s="21">
        <f>IF(AND(G16="Za",G17="N"),Info!U8,0)</f>
        <v>0</v>
      </c>
      <c r="BX46" s="21">
        <f>IF(AND(H16="Za",H17="N"),Info!V8,0)</f>
        <v>0</v>
      </c>
      <c r="BY46" s="21">
        <f>IF(AND(I16="Za",I17="N"),Info!W8,0)</f>
        <v>0</v>
      </c>
      <c r="BZ46" s="21">
        <f>IF(AND(J16="Za",J17="N"),Info!X8,0)</f>
        <v>0</v>
      </c>
      <c r="CA46" s="21">
        <f>IF(AND(K16="Za",K17="N"),Info!Y8,0)</f>
        <v>0</v>
      </c>
      <c r="CB46" s="21">
        <f>IF(AND(L16="Za",L17="N"),Info!Z8,0)</f>
        <v>0</v>
      </c>
      <c r="CC46" s="21">
        <f>IF(AND(M16="Za",M17="N"),Info!AA8,0)</f>
        <v>0</v>
      </c>
      <c r="CD46" s="21">
        <f>IF(AND(N16="Za",N17="N"),Info!AB8,0)</f>
        <v>0</v>
      </c>
      <c r="CE46" s="21">
        <f>IF(AND(O16="Za",O17="N"),Info!AC8,0)</f>
        <v>0</v>
      </c>
      <c r="CF46" s="21">
        <f>IF(AND(P16="Za",P17="N"),Info!AD8,0)</f>
        <v>0</v>
      </c>
      <c r="CG46" s="21">
        <f>IF(AND(Q16="Za",Q17="N"),Info!AE8,0)</f>
        <v>0</v>
      </c>
      <c r="CH46" s="21">
        <f>IF(AND(R16="Za",R17="N"),Info!AF8,0)</f>
        <v>0</v>
      </c>
      <c r="CI46" s="21">
        <f>IF(AND(S16="Za",S17="N"),Info!AG8,0)</f>
        <v>0</v>
      </c>
      <c r="CJ46" s="21">
        <f>IF(AND(T16="Za",T17="N"),Info!AH8,0)</f>
        <v>190.45</v>
      </c>
      <c r="CK46" s="21">
        <f>IF(AND(U16="Za",U17="N"),Info!AI8,0)</f>
        <v>0</v>
      </c>
      <c r="CL46" s="21">
        <f>IF(AND(V16="Za",V17="N"),Info!AJ8,0)</f>
        <v>0</v>
      </c>
      <c r="CM46" s="21">
        <f>IF(AND(W16="Za",W17="N"),Info!AK8,0)</f>
        <v>0</v>
      </c>
      <c r="CN46" s="21">
        <f>IF(AND(X16="Za",X17="N"),Info!AL8,0)</f>
        <v>0</v>
      </c>
      <c r="CO46" s="21">
        <f>IF(AND(Y16="Za",Y17="N"),Info!AM8,0)</f>
        <v>0</v>
      </c>
      <c r="CP46" s="21">
        <f>IF(AND(Z16="Za",Z17="N"),Info!AN8,0)</f>
        <v>0</v>
      </c>
      <c r="CQ46" s="21">
        <f>IF(AND(AA16="Za",AA17="N"),Info!AO8,0)</f>
        <v>0</v>
      </c>
      <c r="CR46" s="21">
        <f>IF(AND(AB16="Za",AB17="N"),Info!AP8,0)</f>
        <v>0</v>
      </c>
      <c r="CS46" s="21">
        <f>IF(AND(AC16="Za",AC17="N"),Info!AQ8,0)</f>
        <v>0</v>
      </c>
      <c r="CT46" s="21">
        <f>IF(AND(AD16="Za",AD17="N"),Info!AR8,0)</f>
        <v>0</v>
      </c>
      <c r="CU46" s="21">
        <f>IF(AND(AE16="Za",AE17="N"),Info!AS8,0)</f>
        <v>0</v>
      </c>
      <c r="CV46" s="21">
        <f>IF(AND(AF16="Za",AF17="N"),Info!AT8,0)</f>
        <v>0</v>
      </c>
      <c r="CW46" s="21">
        <f>IF(AND(AG16="Za",AG17="N"),Info!AU8,0)</f>
        <v>0</v>
      </c>
      <c r="CX46" s="21">
        <f t="shared" si="7"/>
        <v>190.45</v>
      </c>
      <c r="CY46" s="22"/>
      <c r="CZ46" s="22"/>
      <c r="DA46" s="22"/>
      <c r="DB46" s="24" t="s">
        <v>54</v>
      </c>
      <c r="DC46" s="21">
        <f>IF(AND(C24="Za",C25="N"),Info!Q8,0)</f>
        <v>0</v>
      </c>
      <c r="DD46" s="21">
        <f>IF(AND(D24="Za",D25="N"),Info!R8,0)</f>
        <v>0</v>
      </c>
      <c r="DE46" s="21">
        <f>IF(AND(E24="Za",E25="N"),Info!S8,0)</f>
        <v>0</v>
      </c>
      <c r="DF46" s="21">
        <f>IF(AND(F24="Za",F25="N"),Info!T8,0)</f>
        <v>0</v>
      </c>
      <c r="DG46" s="21">
        <f>IF(AND(G24="Za",G25="N"),Info!U8,0)</f>
        <v>0</v>
      </c>
      <c r="DH46" s="21">
        <f>IF(AND(H24="Za",H25="N"),Info!V8,0)</f>
        <v>190.45</v>
      </c>
      <c r="DI46" s="21">
        <f>IF(AND(I24="Za",I25="N"),Info!W8,0)</f>
        <v>0</v>
      </c>
      <c r="DJ46" s="21">
        <f>IF(AND(J24="Za",J25="N"),Info!X8,0)</f>
        <v>0</v>
      </c>
      <c r="DK46" s="21">
        <f>IF(AND(K24="Za",K25="N"),Info!Y8,0)</f>
        <v>0</v>
      </c>
      <c r="DL46" s="21">
        <f>IF(AND(L24="Za",L25="N"),Info!Z8,0)</f>
        <v>0</v>
      </c>
      <c r="DM46" s="21">
        <f>IF(AND(M24="Za",M25="N"),Info!AA8,0)</f>
        <v>0</v>
      </c>
      <c r="DN46" s="21">
        <f>IF(AND(N24="Za",N25="N"),Info!AB8,0)</f>
        <v>0</v>
      </c>
      <c r="DO46" s="21">
        <f>IF(AND(O24="Za",O25="N"),Info!AC8,0)</f>
        <v>0</v>
      </c>
      <c r="DP46" s="21">
        <f>IF(AND(P24="Za",P25="N"),Info!AD8,0)</f>
        <v>0</v>
      </c>
      <c r="DQ46" s="21">
        <f>IF(AND(Q24="Za",Q25="N"),Info!AE8,0)</f>
        <v>0</v>
      </c>
      <c r="DR46" s="21">
        <f>IF(AND(R24="Za",R25="N"),Info!AF8,0)</f>
        <v>0</v>
      </c>
      <c r="DS46" s="21">
        <f>IF(AND(S24="Za",S25="N"),Info!AG8,0)</f>
        <v>0</v>
      </c>
      <c r="DT46" s="21">
        <f>IF(AND(T24="Za",T25="N"),Info!AH8,0)</f>
        <v>0</v>
      </c>
      <c r="DU46" s="21">
        <f>IF(AND(U24="Za",U25="N"),Info!AI8,0)</f>
        <v>0</v>
      </c>
      <c r="DV46" s="21">
        <f>IF(AND(V24="Za",V25="N"),Info!AJ8,0)</f>
        <v>0</v>
      </c>
      <c r="DW46" s="21">
        <f>IF(AND(W24="Za",W25="N"),Info!AK8,0)</f>
        <v>0</v>
      </c>
      <c r="DX46" s="21">
        <f>IF(AND(X24="Za",X25="N"),Info!AL8,0)</f>
        <v>0</v>
      </c>
      <c r="DY46" s="21">
        <f>IF(AND(Y24="Za",Y25="N"),Info!AM8,0)</f>
        <v>0</v>
      </c>
      <c r="DZ46" s="21">
        <f>IF(AND(Z24="Za",Z25="N"),Info!AN8,0)</f>
        <v>0</v>
      </c>
      <c r="EA46" s="21">
        <f>IF(AND(AA24="Za",AA25="N"),Info!AO8,0)</f>
        <v>0</v>
      </c>
      <c r="EB46" s="21">
        <f>IF(AND(AB24="Za",AB25="N"),Info!AP8,0)</f>
        <v>0</v>
      </c>
      <c r="EC46" s="21">
        <f>IF(AND(AC24="Za",AC25="N"),Info!AQ8,0)</f>
        <v>190.45</v>
      </c>
      <c r="ED46" s="21">
        <f>IF(AND(AD24="Za",AD25="N"),Info!AR8,0)</f>
        <v>0</v>
      </c>
      <c r="EE46" s="21">
        <f>IF(AND(AE24="Za",AE25="N"),Info!AS8,0)</f>
        <v>0</v>
      </c>
      <c r="EF46" s="21">
        <f>IF(AND(AF24="Za",AF25="N"),Info!AT8,0)</f>
        <v>0</v>
      </c>
      <c r="EG46" s="21">
        <f>IF(AND(AG24="Za",AG25="N"),Info!AU8,0)</f>
        <v>0</v>
      </c>
      <c r="EH46" s="21">
        <f t="shared" si="8"/>
        <v>380.9</v>
      </c>
      <c r="EI46" s="22"/>
      <c r="EJ46" s="22"/>
      <c r="EK46" s="22"/>
      <c r="EL46" s="24" t="s">
        <v>54</v>
      </c>
      <c r="EM46" s="21">
        <f>IF(AND(C32="Za",C33="N"),Info!Q8,0)</f>
        <v>0</v>
      </c>
      <c r="EN46" s="21">
        <f>IF(AND(D32="Za",D33="N"),Info!R8,0)</f>
        <v>0</v>
      </c>
      <c r="EO46" s="21">
        <f>IF(AND(E32="Za",E33="N"),Info!S8,0)</f>
        <v>0</v>
      </c>
      <c r="EP46" s="21">
        <f>IF(AND(F32="Za",F33="N"),Info!T8,0)</f>
        <v>0</v>
      </c>
      <c r="EQ46" s="21">
        <f>IF(AND(G32="Za",G33="N"),Info!U8,0)</f>
        <v>0</v>
      </c>
      <c r="ER46" s="21">
        <f>IF(AND(H32="Za",H33="N"),Info!V8,0)</f>
        <v>0</v>
      </c>
      <c r="ES46" s="21">
        <f>IF(AND(I32="Za",I33="N"),Info!W8,0)</f>
        <v>0</v>
      </c>
      <c r="ET46" s="21">
        <f>IF(AND(J32="Za",J33="N"),Info!X8,0)</f>
        <v>0</v>
      </c>
      <c r="EU46" s="21">
        <f>IF(AND(K32="Za",K33="N"),Info!Y8,0)</f>
        <v>0</v>
      </c>
      <c r="EV46" s="21">
        <f>IF(AND(L32="Za",L33="N"),Info!Z8,0)</f>
        <v>0</v>
      </c>
      <c r="EW46" s="21">
        <f>IF(AND(M32="Za",M33="N"),Info!AA8,0)</f>
        <v>0</v>
      </c>
      <c r="EX46" s="21">
        <f>IF(AND(N32="Za",N33="N"),Info!AB8,0)</f>
        <v>0</v>
      </c>
      <c r="EY46" s="21">
        <f>IF(AND(O32="Za",O33="N"),Info!AC8,0)</f>
        <v>0</v>
      </c>
      <c r="EZ46" s="21">
        <f>IF(AND(P32="Za",P33="N"),Info!AD8,0)</f>
        <v>0</v>
      </c>
      <c r="FA46" s="21">
        <f>IF(AND(Q32="Za",Q33="N"),Info!AE8,0)</f>
        <v>190.45</v>
      </c>
      <c r="FB46" s="21">
        <f>IF(AND(R32="Za",R33="N"),Info!AF8,0)</f>
        <v>0</v>
      </c>
      <c r="FC46" s="21">
        <f>IF(AND(S32="Za",S33="N"),Info!AG8,0)</f>
        <v>0</v>
      </c>
      <c r="FD46" s="21">
        <f>IF(AND(T32="Za",T33="N"),Info!AH8,0)</f>
        <v>0</v>
      </c>
      <c r="FE46" s="21">
        <f>IF(AND(U32="Za",U33="N"),Info!AI8,0)</f>
        <v>0</v>
      </c>
      <c r="FF46" s="21">
        <f>IF(AND(V32="Za",V33="N"),Info!AJ8,0)</f>
        <v>0</v>
      </c>
      <c r="FG46" s="21">
        <f>IF(AND(W32="Za",W33="N"),Info!AK8,0)</f>
        <v>0</v>
      </c>
      <c r="FH46" s="21">
        <f>IF(AND(X32="Za",X33="N"),Info!AL8,0)</f>
        <v>0</v>
      </c>
      <c r="FI46" s="21">
        <f>IF(AND(Y32="Za",Y33="N"),Info!AM8,0)</f>
        <v>0</v>
      </c>
      <c r="FJ46" s="21">
        <f>IF(AND(Z32="Za",Z33="N"),Info!AN8,0)</f>
        <v>0</v>
      </c>
      <c r="FK46" s="21">
        <f>IF(AND(AA32="Za",AA33="N"),Info!AO8,0)</f>
        <v>0</v>
      </c>
      <c r="FL46" s="21">
        <f>IF(AND(AB32="Za",AB33="N"),Info!AP8,0)</f>
        <v>0</v>
      </c>
      <c r="FM46" s="21">
        <f>IF(AND(AC32="Za",AC33="N"),Info!AQ8,0)</f>
        <v>0</v>
      </c>
      <c r="FN46" s="21">
        <f>IF(AND(AD32="Za",AD33="N"),Info!AR8,0)</f>
        <v>0</v>
      </c>
      <c r="FO46" s="21">
        <f>IF(AND(AE32="Za",AE33="N"),Info!AS8,0)</f>
        <v>0</v>
      </c>
      <c r="FP46" s="21">
        <f>IF(AND(AF32="Za",AF33="N"),Info!AT8,0)</f>
        <v>0</v>
      </c>
      <c r="FQ46" s="21">
        <f>IF(AND(AG32="Za",AG33="N"),Info!AU8,0)</f>
        <v>0</v>
      </c>
      <c r="FR46" s="21">
        <f t="shared" si="9"/>
        <v>190.45</v>
      </c>
      <c r="FS46" s="22"/>
      <c r="FT46" s="22"/>
      <c r="FU46" s="22"/>
      <c r="FV46" s="24" t="s">
        <v>54</v>
      </c>
      <c r="FW46" s="21">
        <f>IF(AND(C40="Za",C41="N"),Info!Q8,0)</f>
        <v>0</v>
      </c>
      <c r="FX46" s="21">
        <f>IF(AND(D40="Za",D41="N"),Info!R8,0)</f>
        <v>0</v>
      </c>
      <c r="FY46" s="21">
        <f>IF(AND(E40="Za",E41="N"),Info!S8,0)</f>
        <v>0</v>
      </c>
      <c r="FZ46" s="21">
        <f>IF(AND(F40="Za",F41="N"),Info!T8,0)</f>
        <v>0</v>
      </c>
      <c r="GA46" s="21">
        <f>IF(AND(G40="Za",G41="N"),Info!U8,0)</f>
        <v>0</v>
      </c>
      <c r="GB46" s="21">
        <f>IF(AND(H40="Za",H41="N"),Info!V8,0)</f>
        <v>0</v>
      </c>
      <c r="GC46" s="21">
        <f>IF(AND(I40="Za",I41="N"),Info!W8,0)</f>
        <v>0</v>
      </c>
      <c r="GD46" s="21">
        <f>IF(AND(J40="Za",J41="N"),Info!X8,0)</f>
        <v>0</v>
      </c>
      <c r="GE46" s="21">
        <f>IF(AND(K40="Za",K41="N"),Info!Y8,0)</f>
        <v>0</v>
      </c>
      <c r="GF46" s="21">
        <f>IF(AND(L40="Za",L41="N"),Info!Z8,0)</f>
        <v>0</v>
      </c>
      <c r="GG46" s="21">
        <f>IF(AND(M40="Za",M41="N"),Info!AA8,0)</f>
        <v>0</v>
      </c>
      <c r="GH46" s="21">
        <f>IF(AND(N40="Za",N41="N"),Info!AB8,0)</f>
        <v>0</v>
      </c>
      <c r="GI46" s="21">
        <f>IF(AND(O40="Za",O41="N"),Info!AC8,0)</f>
        <v>0</v>
      </c>
      <c r="GJ46" s="21">
        <f>IF(AND(P40="Za",P41="N"),Info!AD8,0)</f>
        <v>0</v>
      </c>
      <c r="GK46" s="21">
        <f>IF(AND(Q40="Za",Q41="N"),Info!AE8,0)</f>
        <v>0</v>
      </c>
      <c r="GL46" s="21">
        <f>IF(AND(R40="Za",R41="N"),Info!AF8,0)</f>
        <v>0</v>
      </c>
      <c r="GM46" s="21">
        <f>IF(AND(S40="Za",S41="N"),Info!AG8,0)</f>
        <v>0</v>
      </c>
      <c r="GN46" s="21">
        <f>IF(AND(T40="Za",T41="N"),Info!AH8,0)</f>
        <v>0</v>
      </c>
      <c r="GO46" s="21">
        <f>IF(AND(U40="Za",U41="N"),Info!AI8,0)</f>
        <v>0</v>
      </c>
      <c r="GP46" s="21">
        <f>IF(AND(V40="Za",V41="N"),Info!AJ8,0)</f>
        <v>0</v>
      </c>
      <c r="GQ46" s="21">
        <f>IF(AND(W40="Za",W41="N"),Info!AK8,0)</f>
        <v>0</v>
      </c>
      <c r="GR46" s="21">
        <f>IF(AND(X40="Za",X41="N"),Info!AL8,0)</f>
        <v>0</v>
      </c>
      <c r="GS46" s="21">
        <f>IF(AND(Y40="Za",Y41="N"),Info!AM8,0)</f>
        <v>0</v>
      </c>
      <c r="GT46" s="21">
        <f>IF(AND(Z40="Za",Z41="N"),Info!AN8,0)</f>
        <v>190.45</v>
      </c>
      <c r="GU46" s="21">
        <f>IF(AND(AA40="Za",AA41="N"),Info!AO8,0)</f>
        <v>0</v>
      </c>
      <c r="GV46" s="21">
        <f>IF(AND(AB40="Za",AB41="N"),Info!AP8,0)</f>
        <v>0</v>
      </c>
      <c r="GW46" s="21">
        <f>IF(AND(AC40="Za",AC41="N"),Info!AQ8,0)</f>
        <v>0</v>
      </c>
      <c r="GX46" s="21">
        <f>IF(AND(AD40="Za",AD41="N"),Info!AR8,0)</f>
        <v>0</v>
      </c>
      <c r="GY46" s="21">
        <f>IF(AND(AE40="Za",AE41="N"),Info!AS8,0)</f>
        <v>0</v>
      </c>
      <c r="GZ46" s="21">
        <f>IF(AND(AF40="Za",AF41="N"),Info!AT8,0)</f>
        <v>0</v>
      </c>
      <c r="HA46" s="21">
        <f>IF(AND(AG40="Za",AG41="N"),Info!AU8,0)</f>
        <v>0</v>
      </c>
      <c r="HB46" s="21">
        <f t="shared" si="10"/>
        <v>190.45</v>
      </c>
      <c r="HC46" s="22"/>
      <c r="HD46" s="22"/>
      <c r="HE46" s="22"/>
      <c r="HF46" s="24" t="s">
        <v>54</v>
      </c>
      <c r="HG46" s="21">
        <f>IF(AND(C48="Za",C49="N"),Info!Q8,0)</f>
        <v>0</v>
      </c>
      <c r="HH46" s="21">
        <f>IF(AND(D48="Za",D49="N"),Info!R8,0)</f>
        <v>0</v>
      </c>
      <c r="HI46" s="21">
        <f>IF(AND(E48="Za",E49="N"),Info!S8,0)</f>
        <v>0</v>
      </c>
      <c r="HJ46" s="21">
        <f>IF(AND(F48="Za",F49="N"),Info!T8,0)</f>
        <v>0</v>
      </c>
      <c r="HK46" s="21">
        <f>IF(AND(G48="Za",G49="N"),Info!U8,0)</f>
        <v>0</v>
      </c>
      <c r="HL46" s="21">
        <f>IF(AND(H48="Za",H49="N"),Info!V8,0)</f>
        <v>0</v>
      </c>
      <c r="HM46" s="21">
        <f>IF(AND(I48="Za",I49="N"),Info!W8,0)</f>
        <v>0</v>
      </c>
      <c r="HN46" s="21">
        <f>IF(AND(J48="Za",J49="N"),Info!X8,0)</f>
        <v>0</v>
      </c>
      <c r="HO46" s="21">
        <f>IF(AND(K48="Za",K49="N"),Info!Y8,0)</f>
        <v>0</v>
      </c>
      <c r="HP46" s="21">
        <f>IF(AND(L48="Za",L49="N"),Info!Z8,0)</f>
        <v>0</v>
      </c>
      <c r="HQ46" s="21">
        <f>IF(AND(M48="Za",M49="N"),Info!AA8,0)</f>
        <v>0</v>
      </c>
      <c r="HR46" s="21">
        <f>IF(AND(N48="Za",N49="N"),Info!AB8,0)</f>
        <v>0</v>
      </c>
      <c r="HS46" s="21">
        <f>IF(AND(O48="Za",O49="N"),Info!AC8,0)</f>
        <v>0</v>
      </c>
      <c r="HT46" s="21">
        <f>IF(AND(P48="Za",P49="N"),Info!AD8,0)</f>
        <v>0</v>
      </c>
      <c r="HU46" s="21">
        <f>IF(AND(Q48="Za",Q49="N"),Info!AE8,0)</f>
        <v>0</v>
      </c>
      <c r="HV46" s="21">
        <f>IF(AND(R48="Za",R49="N"),Info!AF8,0)</f>
        <v>0</v>
      </c>
      <c r="HW46" s="21">
        <f>IF(AND(S48="Za",S49="N"),Info!AG8,0)</f>
        <v>0</v>
      </c>
      <c r="HX46" s="21">
        <f>IF(AND(T48="Za",T49="N"),Info!AH8,0)</f>
        <v>0</v>
      </c>
      <c r="HY46" s="21">
        <f>IF(AND(U48="Za",U49="N"),Info!AI8,0)</f>
        <v>0</v>
      </c>
      <c r="HZ46" s="21">
        <f>IF(AND(V48="Za",V49="N"),Info!AJ8,0)</f>
        <v>0</v>
      </c>
      <c r="IA46" s="21">
        <f>IF(AND(W48="Za",W49="N"),Info!AK8,0)</f>
        <v>0</v>
      </c>
      <c r="IB46" s="21">
        <f>IF(AND(X48="Za",X49="N"),Info!AL8,0)</f>
        <v>0</v>
      </c>
      <c r="IC46" s="21">
        <f>IF(AND(Y48="Za",Y49="N"),Info!AM8,0)</f>
        <v>0</v>
      </c>
      <c r="ID46" s="21">
        <f>IF(AND(Z48="Za",Z49="N"),Info!AN8,0)</f>
        <v>0</v>
      </c>
      <c r="IE46" s="21">
        <f>IF(AND(AA48="Za",AA49="N"),Info!AO8,0)</f>
        <v>0</v>
      </c>
      <c r="IF46" s="21">
        <f>IF(AND(AB48="Za",AB49="N"),Info!AP8,0)</f>
        <v>0</v>
      </c>
      <c r="IG46" s="21">
        <f>IF(AND(AC48="Za",AC49="N"),Info!AQ8,0)</f>
        <v>0</v>
      </c>
      <c r="IH46" s="21">
        <f>IF(AND(AD48="Za",AD49="N"),Info!AR8,0)</f>
        <v>0</v>
      </c>
      <c r="II46" s="21">
        <f>IF(AND(AE48="Za",AE49="N"),Info!AS8,0)</f>
        <v>0</v>
      </c>
      <c r="IJ46" s="21">
        <f>IF(AND(AF48="Za",AF49="N"),Info!AT8,0)</f>
        <v>0</v>
      </c>
      <c r="IK46" s="21">
        <f>IF(AND(AG48="Za",AG49="N"),Info!AU8,0)</f>
        <v>0</v>
      </c>
      <c r="IL46" s="21">
        <f t="shared" si="11"/>
        <v>0</v>
      </c>
      <c r="IM46" s="22"/>
      <c r="IN46" s="22"/>
      <c r="IO46" s="22"/>
      <c r="IP46" s="22"/>
      <c r="IQ46" s="22"/>
      <c r="IR46" s="22"/>
      <c r="IS46" s="22"/>
      <c r="IT46" s="17"/>
      <c r="IU46" s="22"/>
      <c r="IV46" s="22"/>
      <c r="IW46" s="22"/>
      <c r="IX46" s="22"/>
      <c r="IY46" s="22"/>
      <c r="IZ46" s="22"/>
      <c r="JA46" s="22"/>
      <c r="JB46" s="22"/>
      <c r="JC46" s="22"/>
      <c r="JD46" s="22"/>
      <c r="JE46" s="22"/>
      <c r="JF46" s="22"/>
      <c r="JG46" s="22"/>
      <c r="JH46" s="22"/>
      <c r="JI46" s="22"/>
      <c r="JJ46" s="22"/>
      <c r="JK46" s="22"/>
      <c r="JL46" s="22"/>
      <c r="JM46" s="22"/>
      <c r="JN46" s="22"/>
      <c r="JO46" s="22"/>
      <c r="JP46" s="22"/>
      <c r="JQ46" s="22"/>
      <c r="JR46" s="22"/>
      <c r="JS46" s="22"/>
      <c r="JT46" s="22"/>
      <c r="JU46" s="22"/>
      <c r="JV46" s="22"/>
      <c r="JW46" s="22"/>
      <c r="JX46" s="22"/>
      <c r="JY46" s="22"/>
      <c r="JZ46" s="22"/>
      <c r="KA46" s="22"/>
      <c r="KB46" s="22"/>
      <c r="KC46" s="22"/>
      <c r="KD46" s="22"/>
      <c r="KE46" s="22"/>
      <c r="KF46" s="22"/>
      <c r="KG46" s="22"/>
      <c r="KH46" s="22"/>
      <c r="KI46" s="22"/>
      <c r="KJ46" s="22"/>
      <c r="KK46" s="22"/>
      <c r="KL46" s="22"/>
      <c r="KM46" s="22"/>
      <c r="KN46" s="22"/>
      <c r="KO46" s="22"/>
      <c r="KP46" s="22"/>
      <c r="KQ46" s="22"/>
      <c r="KR46" s="22"/>
      <c r="KS46" s="22"/>
      <c r="KT46" s="22"/>
      <c r="KU46" s="22"/>
      <c r="KV46" s="22"/>
      <c r="KW46" s="22"/>
      <c r="KX46" s="22"/>
      <c r="KY46" s="22"/>
      <c r="KZ46" s="22"/>
      <c r="LA46" s="22"/>
      <c r="LB46" s="22"/>
      <c r="LC46" s="22"/>
      <c r="LD46" s="22"/>
      <c r="LE46" s="22"/>
      <c r="LF46" s="22"/>
    </row>
    <row r="47" spans="2:318">
      <c r="B47" s="15" t="s">
        <v>21</v>
      </c>
      <c r="C47" s="15">
        <v>1</v>
      </c>
      <c r="D47" s="15">
        <v>2</v>
      </c>
      <c r="E47" s="15">
        <v>3</v>
      </c>
      <c r="F47" s="15">
        <v>4</v>
      </c>
      <c r="G47" s="15">
        <v>5</v>
      </c>
      <c r="H47" s="15">
        <v>6</v>
      </c>
      <c r="I47" s="15">
        <v>7</v>
      </c>
      <c r="J47" s="15">
        <v>8</v>
      </c>
      <c r="K47" s="15">
        <v>9</v>
      </c>
      <c r="L47" s="15">
        <v>10</v>
      </c>
      <c r="M47" s="15">
        <v>11</v>
      </c>
      <c r="N47" s="15">
        <v>12</v>
      </c>
      <c r="O47" s="15">
        <v>13</v>
      </c>
      <c r="P47" s="15">
        <v>14</v>
      </c>
      <c r="Q47" s="15">
        <v>15</v>
      </c>
      <c r="R47" s="15">
        <v>16</v>
      </c>
      <c r="S47" s="15">
        <v>17</v>
      </c>
      <c r="T47" s="15">
        <v>18</v>
      </c>
      <c r="U47" s="15">
        <v>19</v>
      </c>
      <c r="V47" s="15">
        <v>20</v>
      </c>
      <c r="W47" s="15">
        <v>21</v>
      </c>
      <c r="X47" s="15">
        <v>22</v>
      </c>
      <c r="Y47" s="15">
        <v>23</v>
      </c>
      <c r="Z47" s="15">
        <v>24</v>
      </c>
      <c r="AA47" s="15">
        <v>25</v>
      </c>
      <c r="AB47" s="15">
        <v>26</v>
      </c>
      <c r="AC47" s="15">
        <v>27</v>
      </c>
      <c r="AD47" s="15">
        <v>28</v>
      </c>
      <c r="AE47" s="15">
        <v>29</v>
      </c>
      <c r="AF47" s="15">
        <v>30</v>
      </c>
      <c r="AG47" s="16">
        <v>31</v>
      </c>
      <c r="AH47" s="24" t="s">
        <v>55</v>
      </c>
      <c r="AI47" s="21">
        <f>IF(AND(C8="Zo",C9="V"),Info!Q9,0)</f>
        <v>0</v>
      </c>
      <c r="AJ47" s="21">
        <f>IF(AND(D8="Zo",D9="V"),Info!R9,0)</f>
        <v>0</v>
      </c>
      <c r="AK47" s="21">
        <f>IF(AND(E8="Zo",E9="V"),Info!S9,0)</f>
        <v>0</v>
      </c>
      <c r="AL47" s="21">
        <f>IF(AND(F8="Zo",F9="V"),Info!T9,0)</f>
        <v>0</v>
      </c>
      <c r="AM47" s="21">
        <f>IF(AND(G8="Zo",G9="V"),Info!U9,0)</f>
        <v>0</v>
      </c>
      <c r="AN47" s="21">
        <f>IF(AND(H8="Zo",H9="V"),Info!V9,0)</f>
        <v>0</v>
      </c>
      <c r="AO47" s="21">
        <f>IF(AND(I8="Zo",I9="V"),Info!W9,0)</f>
        <v>0</v>
      </c>
      <c r="AP47" s="21">
        <f>IF(AND(J8="Zo",J9="V"),Info!X9,0)</f>
        <v>0</v>
      </c>
      <c r="AQ47" s="21">
        <f>IF(AND(K8="Zo",K9="V"),Info!Y9,0)</f>
        <v>0</v>
      </c>
      <c r="AR47" s="21">
        <f>IF(AND(L8="Zo",L9="V"),Info!Z9,0)</f>
        <v>0</v>
      </c>
      <c r="AS47" s="21">
        <f>IF(AND(M8="Zo",M9="V"),Info!AA9,0)</f>
        <v>0</v>
      </c>
      <c r="AT47" s="21">
        <f>IF(AND(N8="Zo",N9="V"),Info!AB9,0)</f>
        <v>0</v>
      </c>
      <c r="AU47" s="21">
        <f>IF(AND(O8="Zo",O9="V"),Info!AC9,0)</f>
        <v>0</v>
      </c>
      <c r="AV47" s="21">
        <f>IF(AND(P8="Zo",P9="V"),Info!AD9,0)</f>
        <v>0</v>
      </c>
      <c r="AW47" s="21">
        <f>IF(AND(Q8="Zo",Q9="V"),Info!AE9,0)</f>
        <v>0</v>
      </c>
      <c r="AX47" s="21">
        <f>IF(AND(R8="Zo",R9="V"),Info!AF9,0)</f>
        <v>0</v>
      </c>
      <c r="AY47" s="21">
        <f>IF(AND(S8="Zo",S9="V"),Info!AG9,0)</f>
        <v>0</v>
      </c>
      <c r="AZ47" s="21">
        <f>IF(AND(T8="Zo",T9="V"),Info!AH9,0)</f>
        <v>0</v>
      </c>
      <c r="BA47" s="21">
        <f>IF(AND(U8="Zo",U9="V"),Info!AI9,0)</f>
        <v>0</v>
      </c>
      <c r="BB47" s="21">
        <f>IF(AND(V8="Zo",V9="V"),Info!AJ9,0)</f>
        <v>0</v>
      </c>
      <c r="BC47" s="21">
        <f>IF(AND(W8="Zo",W9="V"),Info!AK9,0)</f>
        <v>0</v>
      </c>
      <c r="BD47" s="21">
        <f>IF(AND(X8="Zo",X9="V"),Info!AL9,0)</f>
        <v>0</v>
      </c>
      <c r="BE47" s="21">
        <f>IF(AND(Y8="Zo",Y9="V"),Info!AM9,0)</f>
        <v>278.35000000000002</v>
      </c>
      <c r="BF47" s="21">
        <f>IF(AND(Z8="Zo",Z9="V"),Info!AN9,0)</f>
        <v>0</v>
      </c>
      <c r="BG47" s="21">
        <f>IF(AND(AA8="Zo",AA9="V"),Info!AO9,0)</f>
        <v>0</v>
      </c>
      <c r="BH47" s="21">
        <f>IF(AND(AB8="Zo",AB9="V"),Info!AP9,0)</f>
        <v>0</v>
      </c>
      <c r="BI47" s="21">
        <f>IF(AND(AC8="Zo",AC9="V"),Info!AQ9,0)</f>
        <v>0</v>
      </c>
      <c r="BJ47" s="21">
        <f>IF(AND(AD8="Zo",AD9="V"),Info!AR9,0)</f>
        <v>0</v>
      </c>
      <c r="BK47" s="21">
        <f>IF(AND(AE8="Zo",AE9="V"),Info!AS9,0)</f>
        <v>0</v>
      </c>
      <c r="BL47" s="21">
        <f>IF(AND(AF8="Zo",AF9="V"),Info!AT9,0)</f>
        <v>0</v>
      </c>
      <c r="BM47" s="21">
        <f>IF(AND(AG8="Zo",AG9="V"),Info!AU9,0)</f>
        <v>0</v>
      </c>
      <c r="BN47" s="21">
        <f t="shared" si="6"/>
        <v>278.35000000000002</v>
      </c>
      <c r="BO47" s="22"/>
      <c r="BP47" s="22"/>
      <c r="BQ47" s="22"/>
      <c r="BR47" s="24" t="s">
        <v>55</v>
      </c>
      <c r="BS47" s="21">
        <f>IF(AND(C16="Zo",C17="V"),Info!Q9,0)</f>
        <v>0</v>
      </c>
      <c r="BT47" s="21">
        <f>IF(AND(D16="Zo",D17="V"),Info!R9,0)</f>
        <v>0</v>
      </c>
      <c r="BU47" s="21">
        <f>IF(AND(E16="Zo",E17="V"),Info!S9,0)</f>
        <v>0</v>
      </c>
      <c r="BV47" s="21">
        <f>IF(AND(F16="Zo",F17="V"),Info!T9,0)</f>
        <v>0</v>
      </c>
      <c r="BW47" s="21">
        <f>IF(AND(G16="Zo",G17="V"),Info!U9,0)</f>
        <v>0</v>
      </c>
      <c r="BX47" s="21">
        <f>IF(AND(H16="Zo",H17="V"),Info!V9,0)</f>
        <v>0</v>
      </c>
      <c r="BY47" s="21">
        <f>IF(AND(I16="Zo",I17="V"),Info!W9,0)</f>
        <v>0</v>
      </c>
      <c r="BZ47" s="21">
        <f>IF(AND(J16="Zo",J17="V"),Info!X9,0)</f>
        <v>0</v>
      </c>
      <c r="CA47" s="21">
        <f>IF(AND(K16="Zo",K17="V"),Info!Y9,0)</f>
        <v>0</v>
      </c>
      <c r="CB47" s="21">
        <f>IF(AND(L16="Zo",L17="V"),Info!Z9,0)</f>
        <v>0</v>
      </c>
      <c r="CC47" s="21">
        <f>IF(AND(M16="Zo",M17="V"),Info!AA9,0)</f>
        <v>0</v>
      </c>
      <c r="CD47" s="21">
        <f>IF(AND(N16="Zo",N17="V"),Info!AB9,0)</f>
        <v>0</v>
      </c>
      <c r="CE47" s="21">
        <f>IF(AND(O16="Zo",O17="V"),Info!AC9,0)</f>
        <v>0</v>
      </c>
      <c r="CF47" s="21">
        <f>IF(AND(P16="Zo",P17="V"),Info!AD9,0)</f>
        <v>0</v>
      </c>
      <c r="CG47" s="21">
        <f>IF(AND(Q16="Zo",Q17="V"),Info!AE9,0)</f>
        <v>0</v>
      </c>
      <c r="CH47" s="21">
        <f>IF(AND(R16="Zo",R17="V"),Info!AF9,0)</f>
        <v>0</v>
      </c>
      <c r="CI47" s="21">
        <f>IF(AND(S16="Zo",S17="V"),Info!AG9,0)</f>
        <v>0</v>
      </c>
      <c r="CJ47" s="21">
        <f>IF(AND(T16="Zo",T17="V"),Info!AH9,0)</f>
        <v>0</v>
      </c>
      <c r="CK47" s="21">
        <f>IF(AND(U16="Zo",U17="V"),Info!AI9,0)</f>
        <v>0</v>
      </c>
      <c r="CL47" s="21">
        <f>IF(AND(V16="Zo",V17="V"),Info!AJ9,0)</f>
        <v>0</v>
      </c>
      <c r="CM47" s="21">
        <f>IF(AND(W16="Zo",W17="V"),Info!AK9,0)</f>
        <v>0</v>
      </c>
      <c r="CN47" s="21">
        <f>IF(AND(X16="Zo",X17="V"),Info!AL9,0)</f>
        <v>0</v>
      </c>
      <c r="CO47" s="21">
        <f>IF(AND(Y16="Zo",Y17="V"),Info!AM9,0)</f>
        <v>0</v>
      </c>
      <c r="CP47" s="21">
        <f>IF(AND(Z16="Zo",Z17="V"),Info!AN9,0)</f>
        <v>0</v>
      </c>
      <c r="CQ47" s="21">
        <f>IF(AND(AA16="Zo",AA17="V"),Info!AO9,0)</f>
        <v>0</v>
      </c>
      <c r="CR47" s="21">
        <f>IF(AND(AB16="Zo",AB17="V"),Info!AP9,0)</f>
        <v>0</v>
      </c>
      <c r="CS47" s="21">
        <f>IF(AND(AC16="Zo",AC17="V"),Info!AQ9,0)</f>
        <v>0</v>
      </c>
      <c r="CT47" s="21">
        <f>IF(AND(AD16="Zo",AD17="V"),Info!AR9,0)</f>
        <v>0</v>
      </c>
      <c r="CU47" s="21">
        <f>IF(AND(AE16="Zo",AE17="V"),Info!AS9,0)</f>
        <v>0</v>
      </c>
      <c r="CV47" s="21">
        <f>IF(AND(AF16="Zo",AF17="V"),Info!AT9,0)</f>
        <v>0</v>
      </c>
      <c r="CW47" s="21">
        <f>IF(AND(AG16="Zo",AG17="V"),Info!AU9,0)</f>
        <v>0</v>
      </c>
      <c r="CX47" s="21">
        <f t="shared" si="7"/>
        <v>0</v>
      </c>
      <c r="CY47" s="22"/>
      <c r="CZ47" s="22"/>
      <c r="DA47" s="22"/>
      <c r="DB47" s="24" t="s">
        <v>55</v>
      </c>
      <c r="DC47" s="21">
        <f>IF(AND(C24="Zo",C25="V"),Info!Q9,0)</f>
        <v>0</v>
      </c>
      <c r="DD47" s="21">
        <f>IF(AND(D24="Zo",D25="V"),Info!R9,0)</f>
        <v>0</v>
      </c>
      <c r="DE47" s="21">
        <f>IF(AND(E24="Zo",E25="V"),Info!S9,0)</f>
        <v>0</v>
      </c>
      <c r="DF47" s="21">
        <f>IF(AND(F24="Zo",F25="V"),Info!T9,0)</f>
        <v>0</v>
      </c>
      <c r="DG47" s="21">
        <f>IF(AND(G24="Zo",G25="V"),Info!U9,0)</f>
        <v>0</v>
      </c>
      <c r="DH47" s="21">
        <f>IF(AND(H24="Zo",H25="V"),Info!V9,0)</f>
        <v>0</v>
      </c>
      <c r="DI47" s="21">
        <f>IF(AND(I24="Zo",I25="V"),Info!W9,0)</f>
        <v>0</v>
      </c>
      <c r="DJ47" s="21">
        <f>IF(AND(J24="Zo",J25="V"),Info!X9,0)</f>
        <v>0</v>
      </c>
      <c r="DK47" s="21">
        <f>IF(AND(K24="Zo",K25="V"),Info!Y9,0)</f>
        <v>0</v>
      </c>
      <c r="DL47" s="21">
        <f>IF(AND(L24="Zo",L25="V"),Info!Z9,0)</f>
        <v>0</v>
      </c>
      <c r="DM47" s="21">
        <f>IF(AND(M24="Zo",M25="V"),Info!AA9,0)</f>
        <v>0</v>
      </c>
      <c r="DN47" s="21">
        <f>IF(AND(N24="Zo",N25="V"),Info!AB9,0)</f>
        <v>0</v>
      </c>
      <c r="DO47" s="21">
        <f>IF(AND(O24="Zo",O25="V"),Info!AC9,0)</f>
        <v>0</v>
      </c>
      <c r="DP47" s="21">
        <f>IF(AND(P24="Zo",P25="V"),Info!AD9,0)</f>
        <v>0</v>
      </c>
      <c r="DQ47" s="21">
        <f>IF(AND(Q24="Zo",Q25="V"),Info!AE9,0)</f>
        <v>0</v>
      </c>
      <c r="DR47" s="21">
        <f>IF(AND(R24="Zo",R25="V"),Info!AF9,0)</f>
        <v>0</v>
      </c>
      <c r="DS47" s="21">
        <f>IF(AND(S24="Zo",S25="V"),Info!AG9,0)</f>
        <v>0</v>
      </c>
      <c r="DT47" s="21">
        <f>IF(AND(T24="Zo",T25="V"),Info!AH9,0)</f>
        <v>0</v>
      </c>
      <c r="DU47" s="21">
        <f>IF(AND(U24="Zo",U25="V"),Info!AI9,0)</f>
        <v>0</v>
      </c>
      <c r="DV47" s="21">
        <f>IF(AND(V24="Zo",V25="V"),Info!AJ9,0)</f>
        <v>0</v>
      </c>
      <c r="DW47" s="21">
        <f>IF(AND(W24="Zo",W25="V"),Info!AK9,0)</f>
        <v>0</v>
      </c>
      <c r="DX47" s="21">
        <f>IF(AND(X24="Zo",X25="V"),Info!AL9,0)</f>
        <v>0</v>
      </c>
      <c r="DY47" s="21">
        <f>IF(AND(Y24="Zo",Y25="V"),Info!AM9,0)</f>
        <v>0</v>
      </c>
      <c r="DZ47" s="21">
        <f>IF(AND(Z24="Zo",Z25="V"),Info!AN9,0)</f>
        <v>0</v>
      </c>
      <c r="EA47" s="21">
        <f>IF(AND(AA24="Zo",AA25="V"),Info!AO9,0)</f>
        <v>0</v>
      </c>
      <c r="EB47" s="21">
        <f>IF(AND(AB24="Zo",AB25="V"),Info!AP9,0)</f>
        <v>0</v>
      </c>
      <c r="EC47" s="21">
        <f>IF(AND(AC24="Zo",AC25="V"),Info!AQ9,0)</f>
        <v>0</v>
      </c>
      <c r="ED47" s="21">
        <f>IF(AND(AD24="Zo",AD25="V"),Info!AR9,0)</f>
        <v>0</v>
      </c>
      <c r="EE47" s="21">
        <f>IF(AND(AE24="Zo",AE25="V"),Info!AS9,0)</f>
        <v>0</v>
      </c>
      <c r="EF47" s="21">
        <f>IF(AND(AF24="Zo",AF25="V"),Info!AT9,0)</f>
        <v>0</v>
      </c>
      <c r="EG47" s="21">
        <f>IF(AND(AG24="Zo",AG25="V"),Info!AU9,0)</f>
        <v>0</v>
      </c>
      <c r="EH47" s="21">
        <f t="shared" si="8"/>
        <v>0</v>
      </c>
      <c r="EI47" s="22"/>
      <c r="EJ47" s="22"/>
      <c r="EK47" s="22"/>
      <c r="EL47" s="24" t="s">
        <v>55</v>
      </c>
      <c r="EM47" s="21">
        <f>IF(AND(C32="Zo",C33="V"),Info!Q9,0)</f>
        <v>0</v>
      </c>
      <c r="EN47" s="21">
        <f>IF(AND(D32="Zo",D33="V"),Info!R9,0)</f>
        <v>278.35000000000002</v>
      </c>
      <c r="EO47" s="21">
        <f>IF(AND(E32="Zo",E33="V"),Info!S9,0)</f>
        <v>0</v>
      </c>
      <c r="EP47" s="21">
        <f>IF(AND(F32="Zo",F33="V"),Info!T9,0)</f>
        <v>0</v>
      </c>
      <c r="EQ47" s="21">
        <f>IF(AND(G32="Zo",G33="V"),Info!U9,0)</f>
        <v>0</v>
      </c>
      <c r="ER47" s="21">
        <f>IF(AND(H32="Zo",H33="V"),Info!V9,0)</f>
        <v>0</v>
      </c>
      <c r="ES47" s="21">
        <f>IF(AND(I32="Zo",I33="V"),Info!W9,0)</f>
        <v>0</v>
      </c>
      <c r="ET47" s="21">
        <f>IF(AND(J32="Zo",J33="V"),Info!X9,0)</f>
        <v>0</v>
      </c>
      <c r="EU47" s="21">
        <f>IF(AND(K32="Zo",K33="V"),Info!Y9,0)</f>
        <v>0</v>
      </c>
      <c r="EV47" s="21">
        <f>IF(AND(L32="Zo",L33="V"),Info!Z9,0)</f>
        <v>0</v>
      </c>
      <c r="EW47" s="21">
        <f>IF(AND(M32="Zo",M33="V"),Info!AA9,0)</f>
        <v>0</v>
      </c>
      <c r="EX47" s="21">
        <f>IF(AND(N32="Zo",N33="V"),Info!AB9,0)</f>
        <v>0</v>
      </c>
      <c r="EY47" s="21">
        <f>IF(AND(O32="Zo",O33="V"),Info!AC9,0)</f>
        <v>0</v>
      </c>
      <c r="EZ47" s="21">
        <f>IF(AND(P32="Zo",P33="V"),Info!AD9,0)</f>
        <v>0</v>
      </c>
      <c r="FA47" s="21">
        <f>IF(AND(Q32="Zo",Q33="V"),Info!AE9,0)</f>
        <v>0</v>
      </c>
      <c r="FB47" s="21">
        <f>IF(AND(R32="Zo",R33="V"),Info!AF9,0)</f>
        <v>0</v>
      </c>
      <c r="FC47" s="21">
        <f>IF(AND(S32="Zo",S33="V"),Info!AG9,0)</f>
        <v>0</v>
      </c>
      <c r="FD47" s="21">
        <f>IF(AND(T32="Zo",T33="V"),Info!AH9,0)</f>
        <v>0</v>
      </c>
      <c r="FE47" s="21">
        <f>IF(AND(U32="Zo",U33="V"),Info!AI9,0)</f>
        <v>0</v>
      </c>
      <c r="FF47" s="21">
        <f>IF(AND(V32="Zo",V33="V"),Info!AJ9,0)</f>
        <v>0</v>
      </c>
      <c r="FG47" s="21">
        <f>IF(AND(W32="Zo",W33="V"),Info!AK9,0)</f>
        <v>0</v>
      </c>
      <c r="FH47" s="21">
        <f>IF(AND(X32="Zo",X33="V"),Info!AL9,0)</f>
        <v>0</v>
      </c>
      <c r="FI47" s="21">
        <f>IF(AND(Y32="Zo",Y33="V"),Info!AM9,0)</f>
        <v>0</v>
      </c>
      <c r="FJ47" s="21">
        <f>IF(AND(Z32="Zo",Z33="V"),Info!AN9,0)</f>
        <v>0</v>
      </c>
      <c r="FK47" s="21">
        <f>IF(AND(AA32="Zo",AA33="V"),Info!AO9,0)</f>
        <v>0</v>
      </c>
      <c r="FL47" s="21">
        <f>IF(AND(AB32="Zo",AB33="V"),Info!AP9,0)</f>
        <v>0</v>
      </c>
      <c r="FM47" s="21">
        <f>IF(AND(AC32="Zo",AC33="V"),Info!AQ9,0)</f>
        <v>0</v>
      </c>
      <c r="FN47" s="21">
        <f>IF(AND(AD32="Zo",AD33="V"),Info!AR9,0)</f>
        <v>0</v>
      </c>
      <c r="FO47" s="21">
        <f>IF(AND(AE32="Zo",AE33="V"),Info!AS9,0)</f>
        <v>0</v>
      </c>
      <c r="FP47" s="21">
        <f>IF(AND(AF32="Zo",AF33="V"),Info!AT9,0)</f>
        <v>0</v>
      </c>
      <c r="FQ47" s="21">
        <f>IF(AND(AG32="Zo",AG33="V"),Info!AU9,0)</f>
        <v>0</v>
      </c>
      <c r="FR47" s="21">
        <f t="shared" si="9"/>
        <v>278.35000000000002</v>
      </c>
      <c r="FS47" s="22"/>
      <c r="FT47" s="22"/>
      <c r="FU47" s="22"/>
      <c r="FV47" s="24" t="s">
        <v>55</v>
      </c>
      <c r="FW47" s="21">
        <f>IF(AND(C40="Zo",C41="V"),Info!Q9,0)</f>
        <v>0</v>
      </c>
      <c r="FX47" s="21">
        <f>IF(AND(D40="Zo",D41="V"),Info!R9,0)</f>
        <v>0</v>
      </c>
      <c r="FY47" s="21">
        <f>IF(AND(E40="Zo",E41="V"),Info!S9,0)</f>
        <v>0</v>
      </c>
      <c r="FZ47" s="21">
        <f>IF(AND(F40="Zo",F41="V"),Info!T9,0)</f>
        <v>0</v>
      </c>
      <c r="GA47" s="21">
        <f>IF(AND(G40="Zo",G41="V"),Info!U9,0)</f>
        <v>0</v>
      </c>
      <c r="GB47" s="21">
        <f>IF(AND(H40="Zo",H41="V"),Info!V9,0)</f>
        <v>0</v>
      </c>
      <c r="GC47" s="21">
        <f>IF(AND(I40="Zo",I41="V"),Info!W9,0)</f>
        <v>0</v>
      </c>
      <c r="GD47" s="21">
        <f>IF(AND(J40="Zo",J41="V"),Info!X9,0)</f>
        <v>0</v>
      </c>
      <c r="GE47" s="21">
        <f>IF(AND(K40="Zo",K41="V"),Info!Y9,0)</f>
        <v>0</v>
      </c>
      <c r="GF47" s="21">
        <f>IF(AND(L40="Zo",L41="V"),Info!Z9,0)</f>
        <v>0</v>
      </c>
      <c r="GG47" s="21">
        <f>IF(AND(M40="Zo",M41="V"),Info!AA9,0)</f>
        <v>278.35000000000002</v>
      </c>
      <c r="GH47" s="21">
        <f>IF(AND(N40="Zo",N41="V"),Info!AB9,0)</f>
        <v>0</v>
      </c>
      <c r="GI47" s="21">
        <f>IF(AND(O40="Zo",O41="V"),Info!AC9,0)</f>
        <v>0</v>
      </c>
      <c r="GJ47" s="21">
        <f>IF(AND(P40="Zo",P41="V"),Info!AD9,0)</f>
        <v>0</v>
      </c>
      <c r="GK47" s="21">
        <f>IF(AND(Q40="Zo",Q41="V"),Info!AE9,0)</f>
        <v>0</v>
      </c>
      <c r="GL47" s="21">
        <f>IF(AND(R40="Zo",R41="V"),Info!AF9,0)</f>
        <v>0</v>
      </c>
      <c r="GM47" s="21">
        <f>IF(AND(S40="Zo",S41="V"),Info!AG9,0)</f>
        <v>0</v>
      </c>
      <c r="GN47" s="21">
        <f>IF(AND(T40="Zo",T41="V"),Info!AH9,0)</f>
        <v>0</v>
      </c>
      <c r="GO47" s="21">
        <f>IF(AND(U40="Zo",U41="V"),Info!AI9,0)</f>
        <v>0</v>
      </c>
      <c r="GP47" s="21">
        <f>IF(AND(V40="Zo",V41="V"),Info!AJ9,0)</f>
        <v>0</v>
      </c>
      <c r="GQ47" s="21">
        <f>IF(AND(W40="Zo",W41="V"),Info!AK9,0)</f>
        <v>0</v>
      </c>
      <c r="GR47" s="21">
        <f>IF(AND(X40="Zo",X41="V"),Info!AL9,0)</f>
        <v>0</v>
      </c>
      <c r="GS47" s="21">
        <f>IF(AND(Y40="Zo",Y41="V"),Info!AM9,0)</f>
        <v>0</v>
      </c>
      <c r="GT47" s="21">
        <f>IF(AND(Z40="Zo",Z41="V"),Info!AN9,0)</f>
        <v>0</v>
      </c>
      <c r="GU47" s="21">
        <f>IF(AND(AA40="Zo",AA41="V"),Info!AO9,0)</f>
        <v>0</v>
      </c>
      <c r="GV47" s="21">
        <f>IF(AND(AB40="Zo",AB41="V"),Info!AP9,0)</f>
        <v>0</v>
      </c>
      <c r="GW47" s="21">
        <f>IF(AND(AC40="Zo",AC41="V"),Info!AQ9,0)</f>
        <v>0</v>
      </c>
      <c r="GX47" s="21">
        <f>IF(AND(AD40="Zo",AD41="V"),Info!AR9,0)</f>
        <v>0</v>
      </c>
      <c r="GY47" s="21">
        <f>IF(AND(AE40="Zo",AE41="V"),Info!AS9,0)</f>
        <v>0</v>
      </c>
      <c r="GZ47" s="21">
        <f>IF(AND(AF40="Zo",AF41="V"),Info!AT9,0)</f>
        <v>0</v>
      </c>
      <c r="HA47" s="21">
        <f>IF(AND(AG40="Zo",AG41="V"),Info!AU9,0)</f>
        <v>0</v>
      </c>
      <c r="HB47" s="21">
        <f t="shared" si="10"/>
        <v>278.35000000000002</v>
      </c>
      <c r="HC47" s="22"/>
      <c r="HD47" s="22"/>
      <c r="HE47" s="22"/>
      <c r="HF47" s="24" t="s">
        <v>55</v>
      </c>
      <c r="HG47" s="21">
        <f>IF(AND(C48="Zo",C49="V"),Info!Q9,0)</f>
        <v>0</v>
      </c>
      <c r="HH47" s="21">
        <f>IF(AND(D48="Zo",D49="V"),Info!R9,0)</f>
        <v>0</v>
      </c>
      <c r="HI47" s="21">
        <f>IF(AND(E48="Zo",E49="V"),Info!S9,0)</f>
        <v>0</v>
      </c>
      <c r="HJ47" s="21">
        <f>IF(AND(F48="Zo",F49="V"),Info!T9,0)</f>
        <v>0</v>
      </c>
      <c r="HK47" s="21">
        <f>IF(AND(G48="Zo",G49="V"),Info!U9,0)</f>
        <v>0</v>
      </c>
      <c r="HL47" s="21">
        <f>IF(AND(H48="Zo",H49="V"),Info!V9,0)</f>
        <v>0</v>
      </c>
      <c r="HM47" s="21">
        <f>IF(AND(I48="Zo",I49="V"),Info!W9,0)</f>
        <v>0</v>
      </c>
      <c r="HN47" s="21">
        <f>IF(AND(J48="Zo",J49="V"),Info!X9,0)</f>
        <v>0</v>
      </c>
      <c r="HO47" s="21">
        <f>IF(AND(K48="Zo",K49="V"),Info!Y9,0)</f>
        <v>0</v>
      </c>
      <c r="HP47" s="21">
        <f>IF(AND(L48="Zo",L49="V"),Info!Z9,0)</f>
        <v>0</v>
      </c>
      <c r="HQ47" s="21">
        <f>IF(AND(M48="Zo",M49="V"),Info!AA9,0)</f>
        <v>0</v>
      </c>
      <c r="HR47" s="21">
        <f>IF(AND(N48="Zo",N49="V"),Info!AB9,0)</f>
        <v>0</v>
      </c>
      <c r="HS47" s="21">
        <f>IF(AND(O48="Zo",O49="V"),Info!AC9,0)</f>
        <v>0</v>
      </c>
      <c r="HT47" s="21">
        <f>IF(AND(P48="Zo",P49="V"),Info!AD9,0)</f>
        <v>0</v>
      </c>
      <c r="HU47" s="21">
        <f>IF(AND(Q48="Zo",Q49="V"),Info!AE9,0)</f>
        <v>0</v>
      </c>
      <c r="HV47" s="21">
        <f>IF(AND(R48="Zo",R49="V"),Info!AF9,0)</f>
        <v>0</v>
      </c>
      <c r="HW47" s="21">
        <f>IF(AND(S48="Zo",S49="V"),Info!AG9,0)</f>
        <v>0</v>
      </c>
      <c r="HX47" s="21">
        <f>IF(AND(T48="Zo",T49="V"),Info!AH9,0)</f>
        <v>0</v>
      </c>
      <c r="HY47" s="21">
        <f>IF(AND(U48="Zo",U49="V"),Info!AI9,0)</f>
        <v>0</v>
      </c>
      <c r="HZ47" s="21">
        <f>IF(AND(V48="Zo",V49="V"),Info!AJ9,0)</f>
        <v>278.35000000000002</v>
      </c>
      <c r="IA47" s="21">
        <f>IF(AND(W48="Zo",W49="V"),Info!AK9,0)</f>
        <v>0</v>
      </c>
      <c r="IB47" s="21">
        <f>IF(AND(X48="Zo",X49="V"),Info!AL9,0)</f>
        <v>0</v>
      </c>
      <c r="IC47" s="21">
        <f>IF(AND(Y48="Zo",Y49="V"),Info!AM9,0)</f>
        <v>0</v>
      </c>
      <c r="ID47" s="21">
        <f>IF(AND(Z48="Zo",Z49="V"),Info!AN9,0)</f>
        <v>0</v>
      </c>
      <c r="IE47" s="21">
        <f>IF(AND(AA48="Zo",AA49="V"),Info!AO9,0)</f>
        <v>0</v>
      </c>
      <c r="IF47" s="21">
        <f>IF(AND(AB48="Zo",AB49="V"),Info!AP9,0)</f>
        <v>0</v>
      </c>
      <c r="IG47" s="21">
        <f>IF(AND(AC48="Zo",AC49="V"),Info!AQ9,0)</f>
        <v>0</v>
      </c>
      <c r="IH47" s="21">
        <f>IF(AND(AD48="Zo",AD49="V"),Info!AR9,0)</f>
        <v>0</v>
      </c>
      <c r="II47" s="21">
        <f>IF(AND(AE48="Zo",AE49="V"),Info!AS9,0)</f>
        <v>0</v>
      </c>
      <c r="IJ47" s="21">
        <f>IF(AND(AF48="Zo",AF49="V"),Info!AT9,0)</f>
        <v>0</v>
      </c>
      <c r="IK47" s="21">
        <f>IF(AND(AG48="Zo",AG49="V"),Info!AU9,0)</f>
        <v>0</v>
      </c>
      <c r="IL47" s="21">
        <f t="shared" si="11"/>
        <v>278.35000000000002</v>
      </c>
      <c r="IM47" s="22"/>
      <c r="IN47" s="22"/>
      <c r="IO47" s="22"/>
      <c r="IP47" s="22"/>
      <c r="IQ47" s="22"/>
      <c r="IR47" s="22"/>
      <c r="IS47" s="22"/>
      <c r="IT47" s="17"/>
      <c r="IU47" s="22"/>
      <c r="IV47" s="22"/>
      <c r="IW47" s="22"/>
      <c r="IX47" s="22"/>
      <c r="IY47" s="22"/>
      <c r="IZ47" s="22"/>
      <c r="JA47" s="22"/>
      <c r="JB47" s="22"/>
      <c r="JC47" s="22"/>
      <c r="JD47" s="22"/>
      <c r="JE47" s="22"/>
      <c r="JF47" s="22"/>
      <c r="JG47" s="22"/>
      <c r="JH47" s="22"/>
      <c r="JI47" s="22"/>
      <c r="JJ47" s="22"/>
      <c r="JK47" s="22"/>
      <c r="JL47" s="22"/>
      <c r="JM47" s="22"/>
      <c r="JN47" s="22"/>
      <c r="JO47" s="22"/>
      <c r="JP47" s="22"/>
      <c r="JQ47" s="22"/>
      <c r="JR47" s="22"/>
      <c r="JS47" s="22"/>
      <c r="JT47" s="22"/>
      <c r="JU47" s="22"/>
      <c r="JV47" s="22"/>
      <c r="JW47" s="22"/>
      <c r="JX47" s="22"/>
      <c r="JY47" s="22"/>
      <c r="JZ47" s="22"/>
      <c r="KA47" s="22"/>
      <c r="KB47" s="22"/>
      <c r="KC47" s="22"/>
      <c r="KD47" s="22"/>
      <c r="KE47" s="22"/>
      <c r="KF47" s="22"/>
      <c r="KG47" s="22"/>
      <c r="KH47" s="22"/>
      <c r="KI47" s="22"/>
      <c r="KJ47" s="22"/>
      <c r="KK47" s="22"/>
      <c r="KL47" s="22"/>
      <c r="KM47" s="22"/>
      <c r="KN47" s="22"/>
      <c r="KO47" s="22"/>
      <c r="KP47" s="22"/>
      <c r="KQ47" s="22"/>
      <c r="KR47" s="22"/>
      <c r="KS47" s="22"/>
      <c r="KT47" s="22"/>
      <c r="KU47" s="22"/>
      <c r="KV47" s="22"/>
      <c r="KW47" s="22"/>
      <c r="KX47" s="22"/>
      <c r="KY47" s="22"/>
      <c r="KZ47" s="22"/>
      <c r="LA47" s="22"/>
      <c r="LB47" s="22"/>
      <c r="LC47" s="22"/>
      <c r="LD47" s="22"/>
      <c r="LE47" s="22"/>
      <c r="LF47" s="22"/>
    </row>
    <row r="48" spans="2:318">
      <c r="C48" s="18" t="s">
        <v>33</v>
      </c>
      <c r="D48" s="18" t="s">
        <v>27</v>
      </c>
      <c r="E48" s="18" t="s">
        <v>28</v>
      </c>
      <c r="F48" s="18" t="s">
        <v>29</v>
      </c>
      <c r="G48" s="18" t="s">
        <v>30</v>
      </c>
      <c r="H48" s="18" t="s">
        <v>31</v>
      </c>
      <c r="I48" s="18" t="s">
        <v>32</v>
      </c>
      <c r="J48" s="18" t="s">
        <v>33</v>
      </c>
      <c r="K48" s="18" t="s">
        <v>27</v>
      </c>
      <c r="L48" s="18" t="s">
        <v>28</v>
      </c>
      <c r="M48" s="18" t="s">
        <v>29</v>
      </c>
      <c r="N48" s="18" t="s">
        <v>30</v>
      </c>
      <c r="O48" s="18" t="s">
        <v>31</v>
      </c>
      <c r="P48" s="18" t="s">
        <v>32</v>
      </c>
      <c r="Q48" s="18" t="s">
        <v>33</v>
      </c>
      <c r="R48" s="18" t="s">
        <v>27</v>
      </c>
      <c r="S48" s="18" t="s">
        <v>28</v>
      </c>
      <c r="T48" s="18" t="s">
        <v>29</v>
      </c>
      <c r="U48" s="18" t="s">
        <v>30</v>
      </c>
      <c r="V48" s="18" t="s">
        <v>31</v>
      </c>
      <c r="W48" s="18" t="s">
        <v>32</v>
      </c>
      <c r="X48" s="18" t="s">
        <v>33</v>
      </c>
      <c r="Y48" s="18" t="s">
        <v>27</v>
      </c>
      <c r="Z48" s="18" t="s">
        <v>28</v>
      </c>
      <c r="AA48" s="18" t="s">
        <v>29</v>
      </c>
      <c r="AB48" s="18" t="s">
        <v>30</v>
      </c>
      <c r="AC48" s="18" t="s">
        <v>31</v>
      </c>
      <c r="AD48" s="18" t="s">
        <v>32</v>
      </c>
      <c r="AE48" s="18" t="s">
        <v>33</v>
      </c>
      <c r="AF48" s="18" t="s">
        <v>27</v>
      </c>
      <c r="AG48" s="19" t="s">
        <v>28</v>
      </c>
      <c r="AH48" s="20" t="s">
        <v>56</v>
      </c>
      <c r="AI48" s="21">
        <f>IF(AND(C8="Zo",C9="L"),Info!Q10,0)</f>
        <v>0</v>
      </c>
      <c r="AJ48" s="21">
        <f>IF(AND(D8="Zo",D9="L"),Info!R10,0)</f>
        <v>0</v>
      </c>
      <c r="AK48" s="21">
        <f>IF(AND(E8="Zo",E9="L"),Info!S10,0)</f>
        <v>0</v>
      </c>
      <c r="AL48" s="21">
        <f>IF(AND(F8="Zo",F9="L"),Info!T10,0)</f>
        <v>0</v>
      </c>
      <c r="AM48" s="21">
        <f>IF(AND(G8="Zo",G9="L"),Info!U10,0)</f>
        <v>0</v>
      </c>
      <c r="AN48" s="21">
        <f>IF(AND(H8="Zo",H9="L"),Info!V10,0)</f>
        <v>0</v>
      </c>
      <c r="AO48" s="21">
        <f>IF(AND(I8="Zo",I9="L"),Info!W10,0)</f>
        <v>0</v>
      </c>
      <c r="AP48" s="21">
        <f>IF(AND(J8="Zo",J9="L"),Info!X10,0)</f>
        <v>0</v>
      </c>
      <c r="AQ48" s="21">
        <f>IF(AND(K8="Zo",K9="L"),Info!Y10,0)</f>
        <v>0</v>
      </c>
      <c r="AR48" s="21">
        <f>IF(AND(L8="Zo",L9="L"),Info!Z10,0)</f>
        <v>0</v>
      </c>
      <c r="AS48" s="21">
        <f>IF(AND(M8="Zo",M9="L"),Info!AA10,0)</f>
        <v>0</v>
      </c>
      <c r="AT48" s="21">
        <f>IF(AND(N8="Zo",N9="L"),Info!AB10,0)</f>
        <v>0</v>
      </c>
      <c r="AU48" s="21">
        <f>IF(AND(O8="Zo",O9="L"),Info!AC10,0)</f>
        <v>0</v>
      </c>
      <c r="AV48" s="21">
        <f>IF(AND(P8="Zo",P9="L"),Info!AD10,0)</f>
        <v>0</v>
      </c>
      <c r="AW48" s="21">
        <f>IF(AND(Q8="Zo",Q9="L"),Info!AE10,0)</f>
        <v>0</v>
      </c>
      <c r="AX48" s="21">
        <f>IF(AND(R8="Zo",R9="L"),Info!AF10,0)</f>
        <v>278.35000000000002</v>
      </c>
      <c r="AY48" s="21">
        <f>IF(AND(S8="Zo",S9="L"),Info!AG10,0)</f>
        <v>0</v>
      </c>
      <c r="AZ48" s="21">
        <f>IF(AND(T8="Zo",T9="L"),Info!AH10,0)</f>
        <v>0</v>
      </c>
      <c r="BA48" s="21">
        <f>IF(AND(U8="Zo",U9="L"),Info!AI10,0)</f>
        <v>0</v>
      </c>
      <c r="BB48" s="21">
        <f>IF(AND(V8="Zo",V9="L"),Info!AJ10,0)</f>
        <v>0</v>
      </c>
      <c r="BC48" s="21">
        <f>IF(AND(W8="Zo",W9="L"),Info!AK10,0)</f>
        <v>0</v>
      </c>
      <c r="BD48" s="21">
        <f>IF(AND(X8="Zo",X9="L"),Info!AL10,0)</f>
        <v>0</v>
      </c>
      <c r="BE48" s="21">
        <f>IF(AND(Y8="Zo",Y9="L"),Info!AM10,0)</f>
        <v>0</v>
      </c>
      <c r="BF48" s="21">
        <f>IF(AND(Z8="Zo",Z9="L"),Info!AN10,0)</f>
        <v>0</v>
      </c>
      <c r="BG48" s="21">
        <f>IF(AND(AA8="Zo",AA9="L"),Info!AO10,0)</f>
        <v>0</v>
      </c>
      <c r="BH48" s="21">
        <f>IF(AND(AB8="Zo",AB9="L"),Info!AP10,0)</f>
        <v>0</v>
      </c>
      <c r="BI48" s="21">
        <f>IF(AND(AC8="Zo",AC9="L"),Info!AQ10,0)</f>
        <v>0</v>
      </c>
      <c r="BJ48" s="21">
        <f>IF(AND(AD8="Zo",AD9="L"),Info!AR10,0)</f>
        <v>0</v>
      </c>
      <c r="BK48" s="21">
        <f>IF(AND(AE8="Zo",AE9="L"),Info!AS10,0)</f>
        <v>0</v>
      </c>
      <c r="BL48" s="21">
        <f>IF(AND(AF8="Zo",AF9="L"),Info!AT10,0)</f>
        <v>0</v>
      </c>
      <c r="BM48" s="21">
        <f>IF(AND(AG8="Zo",AG9="L"),Info!AU10,0)</f>
        <v>0</v>
      </c>
      <c r="BN48" s="21">
        <f t="shared" si="6"/>
        <v>278.35000000000002</v>
      </c>
      <c r="BO48" s="22"/>
      <c r="BP48" s="22"/>
      <c r="BQ48" s="22"/>
      <c r="BR48" s="20" t="s">
        <v>56</v>
      </c>
      <c r="BS48" s="21">
        <f>IF(AND(C16="Zo",C17="L"),Info!Q10,0)</f>
        <v>0</v>
      </c>
      <c r="BT48" s="21">
        <f>IF(AND(D16="Zo",D17="L"),Info!R10,0)</f>
        <v>0</v>
      </c>
      <c r="BU48" s="21">
        <f>IF(AND(E16="Zo",E17="L"),Info!S10,0)</f>
        <v>0</v>
      </c>
      <c r="BV48" s="21">
        <f>IF(AND(F16="Zo",F17="L"),Info!T10,0)</f>
        <v>0</v>
      </c>
      <c r="BW48" s="21">
        <f>IF(AND(G16="Zo",G17="L"),Info!U10,0)</f>
        <v>278.35000000000002</v>
      </c>
      <c r="BX48" s="21">
        <f>IF(AND(H16="Zo",H17="L"),Info!V10,0)</f>
        <v>0</v>
      </c>
      <c r="BY48" s="21">
        <f>IF(AND(I16="Zo",I17="L"),Info!W10,0)</f>
        <v>0</v>
      </c>
      <c r="BZ48" s="21">
        <f>IF(AND(J16="Zo",J17="L"),Info!X10,0)</f>
        <v>0</v>
      </c>
      <c r="CA48" s="21">
        <f>IF(AND(K16="Zo",K17="L"),Info!Y10,0)</f>
        <v>0</v>
      </c>
      <c r="CB48" s="21">
        <f>IF(AND(L16="Zo",L17="L"),Info!Z10,0)</f>
        <v>0</v>
      </c>
      <c r="CC48" s="21">
        <f>IF(AND(M16="Zo",M17="L"),Info!AA10,0)</f>
        <v>0</v>
      </c>
      <c r="CD48" s="21">
        <f>IF(AND(N16="Zo",N17="L"),Info!AB10,0)</f>
        <v>0</v>
      </c>
      <c r="CE48" s="21">
        <f>IF(AND(O16="Zo",O17="L"),Info!AC10,0)</f>
        <v>0</v>
      </c>
      <c r="CF48" s="21">
        <f>IF(AND(P16="Zo",P17="L"),Info!AD10,0)</f>
        <v>0</v>
      </c>
      <c r="CG48" s="21">
        <f>IF(AND(Q16="Zo",Q17="L"),Info!AE10,0)</f>
        <v>0</v>
      </c>
      <c r="CH48" s="21">
        <f>IF(AND(R16="Zo",R17="L"),Info!AF10,0)</f>
        <v>0</v>
      </c>
      <c r="CI48" s="21">
        <f>IF(AND(S16="Zo",S17="L"),Info!AG10,0)</f>
        <v>0</v>
      </c>
      <c r="CJ48" s="21">
        <f>IF(AND(T16="Zo",T17="L"),Info!AH10,0)</f>
        <v>0</v>
      </c>
      <c r="CK48" s="21">
        <f>IF(AND(U16="Zo",U17="L"),Info!AI10,0)</f>
        <v>0</v>
      </c>
      <c r="CL48" s="21">
        <f>IF(AND(V16="Zo",V17="L"),Info!AJ10,0)</f>
        <v>0</v>
      </c>
      <c r="CM48" s="21">
        <f>IF(AND(W16="Zo",W17="L"),Info!AK10,0)</f>
        <v>0</v>
      </c>
      <c r="CN48" s="21">
        <f>IF(AND(X16="Zo",X17="L"),Info!AL10,0)</f>
        <v>0</v>
      </c>
      <c r="CO48" s="21">
        <f>IF(AND(Y16="Zo",Y17="L"),Info!AM10,0)</f>
        <v>0</v>
      </c>
      <c r="CP48" s="21">
        <f>IF(AND(Z16="Zo",Z17="L"),Info!AN10,0)</f>
        <v>0</v>
      </c>
      <c r="CQ48" s="21">
        <f>IF(AND(AA16="Zo",AA17="L"),Info!AO10,0)</f>
        <v>0</v>
      </c>
      <c r="CR48" s="21">
        <f>IF(AND(AB16="Zo",AB17="L"),Info!AP10,0)</f>
        <v>278.35000000000002</v>
      </c>
      <c r="CS48" s="21">
        <f>IF(AND(AC16="Zo",AC17="L"),Info!AQ10,0)</f>
        <v>0</v>
      </c>
      <c r="CT48" s="21">
        <f>IF(AND(AD16="Zo",AD17="L"),Info!AR10,0)</f>
        <v>0</v>
      </c>
      <c r="CU48" s="21">
        <f>IF(AND(AE16="Zo",AE17="L"),Info!AS10,0)</f>
        <v>0</v>
      </c>
      <c r="CV48" s="21">
        <f>IF(AND(AF16="Zo",AF17="L"),Info!AT10,0)</f>
        <v>0</v>
      </c>
      <c r="CW48" s="21">
        <f>IF(AND(AG16="Zo",AG17="L"),Info!AU10,0)</f>
        <v>0</v>
      </c>
      <c r="CX48" s="21">
        <f t="shared" si="7"/>
        <v>556.70000000000005</v>
      </c>
      <c r="CY48" s="22"/>
      <c r="CZ48" s="22"/>
      <c r="DA48" s="22"/>
      <c r="DB48" s="20" t="s">
        <v>56</v>
      </c>
      <c r="DC48" s="21">
        <f>IF(AND(C24="Zo",C25="L"),Info!Q10,0)</f>
        <v>0</v>
      </c>
      <c r="DD48" s="21">
        <f>IF(AND(D24="Zo",D25="L"),Info!R10,0)</f>
        <v>0</v>
      </c>
      <c r="DE48" s="21">
        <f>IF(AND(E24="Zo",E25="L"),Info!S10,0)</f>
        <v>0</v>
      </c>
      <c r="DF48" s="21">
        <f>IF(AND(F24="Zo",F25="L"),Info!T10,0)</f>
        <v>0</v>
      </c>
      <c r="DG48" s="21">
        <f>IF(AND(G24="Zo",G25="L"),Info!U10,0)</f>
        <v>0</v>
      </c>
      <c r="DH48" s="21">
        <f>IF(AND(H24="Zo",H25="L"),Info!V10,0)</f>
        <v>0</v>
      </c>
      <c r="DI48" s="21">
        <f>IF(AND(I24="Zo",I25="L"),Info!W10,0)</f>
        <v>0</v>
      </c>
      <c r="DJ48" s="21">
        <f>IF(AND(J24="Zo",J25="L"),Info!X10,0)</f>
        <v>0</v>
      </c>
      <c r="DK48" s="21">
        <f>IF(AND(K24="Zo",K25="L"),Info!Y10,0)</f>
        <v>0</v>
      </c>
      <c r="DL48" s="21">
        <f>IF(AND(L24="Zo",L25="L"),Info!Z10,0)</f>
        <v>0</v>
      </c>
      <c r="DM48" s="21">
        <f>IF(AND(M24="Zo",M25="L"),Info!AA10,0)</f>
        <v>0</v>
      </c>
      <c r="DN48" s="21">
        <f>IF(AND(N24="Zo",N25="L"),Info!AB10,0)</f>
        <v>0</v>
      </c>
      <c r="DO48" s="21">
        <f>IF(AND(O24="Zo",O25="L"),Info!AC10,0)</f>
        <v>0</v>
      </c>
      <c r="DP48" s="21">
        <f>IF(AND(P24="Zo",P25="L"),Info!AD10,0)</f>
        <v>278.35000000000002</v>
      </c>
      <c r="DQ48" s="21">
        <f>IF(AND(Q24="Zo",Q25="L"),Info!AE10,0)</f>
        <v>0</v>
      </c>
      <c r="DR48" s="21">
        <f>IF(AND(R24="Zo",R25="L"),Info!AF10,0)</f>
        <v>0</v>
      </c>
      <c r="DS48" s="21">
        <f>IF(AND(S24="Zo",S25="L"),Info!AG10,0)</f>
        <v>0</v>
      </c>
      <c r="DT48" s="21">
        <f>IF(AND(T24="Zo",T25="L"),Info!AH10,0)</f>
        <v>0</v>
      </c>
      <c r="DU48" s="21">
        <f>IF(AND(U24="Zo",U25="L"),Info!AI10,0)</f>
        <v>0</v>
      </c>
      <c r="DV48" s="21">
        <f>IF(AND(V24="Zo",V25="L"),Info!AJ10,0)</f>
        <v>0</v>
      </c>
      <c r="DW48" s="21">
        <f>IF(AND(W24="Zo",W25="L"),Info!AK10,0)</f>
        <v>0</v>
      </c>
      <c r="DX48" s="21">
        <f>IF(AND(X24="Zo",X25="L"),Info!AL10,0)</f>
        <v>0</v>
      </c>
      <c r="DY48" s="21">
        <f>IF(AND(Y24="Zo",Y25="L"),Info!AM10,0)</f>
        <v>0</v>
      </c>
      <c r="DZ48" s="21">
        <f>IF(AND(Z24="Zo",Z25="L"),Info!AN10,0)</f>
        <v>0</v>
      </c>
      <c r="EA48" s="21">
        <f>IF(AND(AA24="Zo",AA25="L"),Info!AO10,0)</f>
        <v>0</v>
      </c>
      <c r="EB48" s="21">
        <f>IF(AND(AB24="Zo",AB25="L"),Info!AP10,0)</f>
        <v>0</v>
      </c>
      <c r="EC48" s="21">
        <f>IF(AND(AC24="Zo",AC25="L"),Info!AQ10,0)</f>
        <v>0</v>
      </c>
      <c r="ED48" s="21">
        <f>IF(AND(AD24="Zo",AD25="L"),Info!AR10,0)</f>
        <v>0</v>
      </c>
      <c r="EE48" s="21">
        <f>IF(AND(AE24="Zo",AE25="L"),Info!AS10,0)</f>
        <v>0</v>
      </c>
      <c r="EF48" s="21">
        <f>IF(AND(AF24="Zo",AF25="L"),Info!AT10,0)</f>
        <v>0</v>
      </c>
      <c r="EG48" s="21">
        <f>IF(AND(AG24="Zo",AG25="L"),Info!AU10,0)</f>
        <v>0</v>
      </c>
      <c r="EH48" s="21">
        <f t="shared" si="8"/>
        <v>278.35000000000002</v>
      </c>
      <c r="EI48" s="22"/>
      <c r="EJ48" s="22"/>
      <c r="EK48" s="22"/>
      <c r="EL48" s="20" t="s">
        <v>56</v>
      </c>
      <c r="EM48" s="21">
        <f>IF(AND(C32="Zo",C33="L"),Info!Q10,0)</f>
        <v>0</v>
      </c>
      <c r="EN48" s="21">
        <f>IF(AND(D32="Zo",D33="L"),Info!R10,0)</f>
        <v>0</v>
      </c>
      <c r="EO48" s="21">
        <f>IF(AND(E32="Zo",E33="L"),Info!S10,0)</f>
        <v>0</v>
      </c>
      <c r="EP48" s="21">
        <f>IF(AND(F32="Zo",F33="L"),Info!T10,0)</f>
        <v>0</v>
      </c>
      <c r="EQ48" s="21">
        <f>IF(AND(G32="Zo",G33="L"),Info!U10,0)</f>
        <v>0</v>
      </c>
      <c r="ER48" s="21">
        <f>IF(AND(H32="Zo",H33="L"),Info!V10,0)</f>
        <v>0</v>
      </c>
      <c r="ES48" s="21">
        <f>IF(AND(I32="Zo",I33="L"),Info!W10,0)</f>
        <v>0</v>
      </c>
      <c r="ET48" s="21">
        <f>IF(AND(J32="Zo",J33="L"),Info!X10,0)</f>
        <v>0</v>
      </c>
      <c r="EU48" s="21">
        <f>IF(AND(K32="Zo",K33="L"),Info!Y10,0)</f>
        <v>0</v>
      </c>
      <c r="EV48" s="21">
        <f>IF(AND(L32="Zo",L33="L"),Info!Z10,0)</f>
        <v>0</v>
      </c>
      <c r="EW48" s="21">
        <f>IF(AND(M32="Zo",M33="L"),Info!AA10,0)</f>
        <v>0</v>
      </c>
      <c r="EX48" s="21">
        <f>IF(AND(N32="Zo",N33="L"),Info!AB10,0)</f>
        <v>0</v>
      </c>
      <c r="EY48" s="21">
        <f>IF(AND(O32="Zo",O33="L"),Info!AC10,0)</f>
        <v>0</v>
      </c>
      <c r="EZ48" s="21">
        <f>IF(AND(P32="Zo",P33="L"),Info!AD10,0)</f>
        <v>0</v>
      </c>
      <c r="FA48" s="21">
        <f>IF(AND(Q32="Zo",Q33="L"),Info!AE10,0)</f>
        <v>0</v>
      </c>
      <c r="FB48" s="21">
        <f>IF(AND(R32="Zo",R33="L"),Info!AF10,0)</f>
        <v>0</v>
      </c>
      <c r="FC48" s="21">
        <f>IF(AND(S32="Zo",S33="L"),Info!AG10,0)</f>
        <v>0</v>
      </c>
      <c r="FD48" s="21">
        <f>IF(AND(T32="Zo",T33="L"),Info!AH10,0)</f>
        <v>0</v>
      </c>
      <c r="FE48" s="21">
        <f>IF(AND(U32="Zo",U33="L"),Info!AI10,0)</f>
        <v>0</v>
      </c>
      <c r="FF48" s="21">
        <f>IF(AND(V32="Zo",V33="L"),Info!AJ10,0)</f>
        <v>0</v>
      </c>
      <c r="FG48" s="21">
        <f>IF(AND(W32="Zo",W33="L"),Info!AK10,0)</f>
        <v>0</v>
      </c>
      <c r="FH48" s="21">
        <f>IF(AND(X32="Zo",X33="L"),Info!AL10,0)</f>
        <v>0</v>
      </c>
      <c r="FI48" s="21">
        <f>IF(AND(Y32="Zo",Y33="L"),Info!AM10,0)</f>
        <v>278.35000000000002</v>
      </c>
      <c r="FJ48" s="21">
        <f>IF(AND(Z32="Zo",Z33="L"),Info!AN10,0)</f>
        <v>0</v>
      </c>
      <c r="FK48" s="21">
        <f>IF(AND(AA32="Zo",AA33="L"),Info!AO10,0)</f>
        <v>0</v>
      </c>
      <c r="FL48" s="21">
        <f>IF(AND(AB32="Zo",AB33="L"),Info!AP10,0)</f>
        <v>0</v>
      </c>
      <c r="FM48" s="21">
        <f>IF(AND(AC32="Zo",AC33="L"),Info!AQ10,0)</f>
        <v>0</v>
      </c>
      <c r="FN48" s="21">
        <f>IF(AND(AD32="Zo",AD33="L"),Info!AR10,0)</f>
        <v>0</v>
      </c>
      <c r="FO48" s="21">
        <f>IF(AND(AE32="Zo",AE33="L"),Info!AS10,0)</f>
        <v>0</v>
      </c>
      <c r="FP48" s="21">
        <f>IF(AND(AF32="Zo",AF33="L"),Info!AT10,0)</f>
        <v>0</v>
      </c>
      <c r="FQ48" s="21">
        <f>IF(AND(AG32="Zo",AG33="L"),Info!AU10,0)</f>
        <v>0</v>
      </c>
      <c r="FR48" s="21">
        <f t="shared" si="9"/>
        <v>278.35000000000002</v>
      </c>
      <c r="FS48" s="22"/>
      <c r="FT48" s="22"/>
      <c r="FU48" s="22"/>
      <c r="FV48" s="20" t="s">
        <v>56</v>
      </c>
      <c r="FW48" s="21">
        <f>IF(AND(C4="Zo",C41="L"),Info!Q10,0)</f>
        <v>0</v>
      </c>
      <c r="FX48" s="21">
        <f>IF(AND(D4="Zo",D41="L"),Info!R10,0)</f>
        <v>0</v>
      </c>
      <c r="FY48" s="21">
        <f>IF(AND(E4="Zo",E41="L"),Info!S10,0)</f>
        <v>0</v>
      </c>
      <c r="FZ48" s="21">
        <f>IF(AND(F4="Zo",F41="L"),Info!T10,0)</f>
        <v>0</v>
      </c>
      <c r="GA48" s="21">
        <f>IF(AND(G4="Zo",G41="L"),Info!U10,0)</f>
        <v>0</v>
      </c>
      <c r="GB48" s="21">
        <f>IF(AND(H4="Zo",H41="L"),Info!V10,0)</f>
        <v>0</v>
      </c>
      <c r="GC48" s="21">
        <f>IF(AND(I4="Zo",I41="L"),Info!W10,0)</f>
        <v>0</v>
      </c>
      <c r="GD48" s="21">
        <f>IF(AND(J4="Zo",J41="L"),Info!X10,0)</f>
        <v>0</v>
      </c>
      <c r="GE48" s="21">
        <f>IF(AND(K4="Zo",K41="L"),Info!Y10,0)</f>
        <v>0</v>
      </c>
      <c r="GF48" s="21">
        <f>IF(AND(L4="Zo",L41="L"),Info!Z10,0)</f>
        <v>0</v>
      </c>
      <c r="GG48" s="21">
        <f>IF(AND(M4="Zo",M41="L"),Info!AA10,0)</f>
        <v>0</v>
      </c>
      <c r="GH48" s="21">
        <f>IF(AND(N4="Zo",N41="L"),Info!AB10,0)</f>
        <v>278.35000000000002</v>
      </c>
      <c r="GI48" s="21">
        <f>IF(AND(O4="Zo",O41="L"),Info!AC10,0)</f>
        <v>0</v>
      </c>
      <c r="GJ48" s="21">
        <f>IF(AND(P4="Zo",P41="L"),Info!AD10,0)</f>
        <v>0</v>
      </c>
      <c r="GK48" s="21">
        <f>IF(AND(Q4="Zo",Q41="L"),Info!AE10,0)</f>
        <v>0</v>
      </c>
      <c r="GL48" s="21">
        <f>IF(AND(R4="Zo",R41="L"),Info!AF10,0)</f>
        <v>0</v>
      </c>
      <c r="GM48" s="21">
        <f>IF(AND(S4="Zo",S41="L"),Info!AG10,0)</f>
        <v>0</v>
      </c>
      <c r="GN48" s="21">
        <f>IF(AND(T4="Zo",T41="L"),Info!AH10,0)</f>
        <v>0</v>
      </c>
      <c r="GO48" s="21">
        <f>IF(AND(U4="Zo",U41="L"),Info!AI10,0)</f>
        <v>0</v>
      </c>
      <c r="GP48" s="21">
        <f>IF(AND(V4="Zo",V41="L"),Info!AJ10,0)</f>
        <v>0</v>
      </c>
      <c r="GQ48" s="21">
        <f>IF(AND(W4="Zo",W41="L"),Info!AK10,0)</f>
        <v>0</v>
      </c>
      <c r="GR48" s="21">
        <f>IF(AND(X4="Zo",X41="L"),Info!AL10,0)</f>
        <v>0</v>
      </c>
      <c r="GS48" s="21">
        <f>IF(AND(Y4="Zo",Y41="L"),Info!AM10,0)</f>
        <v>0</v>
      </c>
      <c r="GT48" s="21">
        <f>IF(AND(Z4="Zo",Z41="L"),Info!AN10,0)</f>
        <v>0</v>
      </c>
      <c r="GU48" s="21">
        <f>IF(AND(AA4="Zo",AA41="L"),Info!AO10,0)</f>
        <v>0</v>
      </c>
      <c r="GV48" s="21">
        <f>IF(AND(AB4="Zo",AB41="L"),Info!AP10,0)</f>
        <v>0</v>
      </c>
      <c r="GW48" s="21">
        <f>IF(AND(AC4="Zo",AC41="L"),Info!AQ10,0)</f>
        <v>0</v>
      </c>
      <c r="GX48" s="21">
        <f>IF(AND(AD4="Zo",AD41="L"),Info!AR10,0)</f>
        <v>0</v>
      </c>
      <c r="GY48" s="21">
        <f>IF(AND(AE4="Zo",AE41="L"),Info!AS10,0)</f>
        <v>0</v>
      </c>
      <c r="GZ48" s="21">
        <f>IF(AND(AF4="Zo",AF41="L"),Info!AT10,0)</f>
        <v>0</v>
      </c>
      <c r="HA48" s="21">
        <f>IF(AND(AG4="Zo",AG41="L"),Info!AU10,0)</f>
        <v>0</v>
      </c>
      <c r="HB48" s="21">
        <f t="shared" si="10"/>
        <v>278.35000000000002</v>
      </c>
      <c r="HC48" s="22"/>
      <c r="HD48" s="22"/>
      <c r="HE48" s="22"/>
      <c r="HF48" s="20" t="s">
        <v>56</v>
      </c>
      <c r="HG48" s="21">
        <f>IF(AND(C48="Zo",C49="L"),Info!Q10,0)</f>
        <v>0</v>
      </c>
      <c r="HH48" s="21">
        <f>IF(AND(D48="Zo",D49="L"),Info!R10,0)</f>
        <v>0</v>
      </c>
      <c r="HI48" s="21">
        <f>IF(AND(E48="Zo",E49="L"),Info!S10,0)</f>
        <v>0</v>
      </c>
      <c r="HJ48" s="21">
        <f>IF(AND(F48="Zo",F49="L"),Info!T10,0)</f>
        <v>0</v>
      </c>
      <c r="HK48" s="21">
        <f>IF(AND(G48="Zo",G49="L"),Info!U10,0)</f>
        <v>0</v>
      </c>
      <c r="HL48" s="21">
        <f>IF(AND(H48="Zo",H49="L"),Info!V10,0)</f>
        <v>0</v>
      </c>
      <c r="HM48" s="21">
        <f>IF(AND(I48="Zo",I49="L"),Info!W10,0)</f>
        <v>0</v>
      </c>
      <c r="HN48" s="21">
        <f>IF(AND(J48="Zo",J49="L"),Info!X10,0)</f>
        <v>0</v>
      </c>
      <c r="HO48" s="21">
        <f>IF(AND(K48="Zo",K49="L"),Info!Y10,0)</f>
        <v>0</v>
      </c>
      <c r="HP48" s="21">
        <f>IF(AND(L48="Zo",L49="L"),Info!Z10,0)</f>
        <v>0</v>
      </c>
      <c r="HQ48" s="21">
        <f>IF(AND(M48="Zo",M49="L"),Info!AA10,0)</f>
        <v>0</v>
      </c>
      <c r="HR48" s="21">
        <f>IF(AND(N48="Zo",N49="L"),Info!AB10,0)</f>
        <v>0</v>
      </c>
      <c r="HS48" s="21">
        <f>IF(AND(O48="Zo",O49="L"),Info!AC10,0)</f>
        <v>0</v>
      </c>
      <c r="HT48" s="21">
        <f>IF(AND(P48="Zo",P49="L"),Info!AD10,0)</f>
        <v>0</v>
      </c>
      <c r="HU48" s="21">
        <f>IF(AND(Q48="Zo",Q49="L"),Info!AE10,0)</f>
        <v>0</v>
      </c>
      <c r="HV48" s="21">
        <f>IF(AND(R48="Zo",R49="L"),Info!AF10,0)</f>
        <v>0</v>
      </c>
      <c r="HW48" s="21">
        <f>IF(AND(S48="Zo",S49="L"),Info!AG10,0)</f>
        <v>0</v>
      </c>
      <c r="HX48" s="21">
        <f>IF(AND(T48="Zo",T49="L"),Info!AH10,0)</f>
        <v>0</v>
      </c>
      <c r="HY48" s="21">
        <f>IF(AND(U48="Zo",U49="L"),Info!AI10,0)</f>
        <v>0</v>
      </c>
      <c r="HZ48" s="21">
        <f>IF(AND(V48="Zo",V49="L"),Info!AJ10,0)</f>
        <v>0</v>
      </c>
      <c r="IA48" s="21">
        <f>IF(AND(W48="Zo",W49="L"),Info!AK10,0)</f>
        <v>0</v>
      </c>
      <c r="IB48" s="21">
        <f>IF(AND(X48="Zo",X49="L"),Info!AL10,0)</f>
        <v>0</v>
      </c>
      <c r="IC48" s="21">
        <f>IF(AND(Y48="Zo",Y49="L"),Info!AM10,0)</f>
        <v>0</v>
      </c>
      <c r="ID48" s="21">
        <f>IF(AND(Z48="Zo",Z49="L"),Info!AN10,0)</f>
        <v>0</v>
      </c>
      <c r="IE48" s="21">
        <f>IF(AND(AA48="Zo",AA49="L"),Info!AO10,0)</f>
        <v>0</v>
      </c>
      <c r="IF48" s="21">
        <f>IF(AND(AB48="Zo",AB49="L"),Info!AP10,0)</f>
        <v>0</v>
      </c>
      <c r="IG48" s="21">
        <f>IF(AND(AC48="Zo",AC49="L"),Info!AQ10,0)</f>
        <v>0</v>
      </c>
      <c r="IH48" s="21">
        <f>IF(AND(AD48="Zo",AD49="L"),Info!AR10,0)</f>
        <v>0</v>
      </c>
      <c r="II48" s="21">
        <f>IF(AND(AE48="Zo",AE49="L"),Info!AS10,0)</f>
        <v>0</v>
      </c>
      <c r="IJ48" s="21">
        <f>IF(AND(AF48="Zo",AF49="L"),Info!AT10,0)</f>
        <v>0</v>
      </c>
      <c r="IK48" s="21">
        <f>IF(AND(AG48="Zo",AG49="L"),Info!AU10,0)</f>
        <v>0</v>
      </c>
      <c r="IL48" s="21">
        <f t="shared" si="11"/>
        <v>0</v>
      </c>
      <c r="IM48" s="22"/>
      <c r="IN48" s="22"/>
      <c r="IO48" s="22"/>
      <c r="IP48" s="22"/>
      <c r="IQ48" s="22"/>
      <c r="IR48" s="22"/>
      <c r="IS48" s="22"/>
      <c r="IT48" s="17"/>
      <c r="IU48" s="22"/>
      <c r="IV48" s="22"/>
      <c r="IW48" s="22"/>
      <c r="IX48" s="22"/>
      <c r="IY48" s="22"/>
      <c r="IZ48" s="22"/>
      <c r="JA48" s="22"/>
      <c r="JB48" s="22"/>
      <c r="JC48" s="22"/>
      <c r="JD48" s="22"/>
      <c r="JE48" s="22"/>
      <c r="JF48" s="22"/>
      <c r="JG48" s="22"/>
      <c r="JH48" s="22"/>
      <c r="JI48" s="22"/>
      <c r="JJ48" s="22"/>
      <c r="JK48" s="22"/>
      <c r="JL48" s="22"/>
      <c r="JM48" s="22"/>
      <c r="JN48" s="22"/>
      <c r="JO48" s="22"/>
      <c r="JP48" s="22"/>
      <c r="JQ48" s="22"/>
      <c r="JR48" s="22"/>
      <c r="JS48" s="22"/>
      <c r="JT48" s="22"/>
      <c r="JU48" s="22"/>
      <c r="JV48" s="22"/>
      <c r="JW48" s="22"/>
      <c r="JX48" s="22"/>
      <c r="JY48" s="22"/>
      <c r="JZ48" s="22"/>
      <c r="KA48" s="22"/>
      <c r="KB48" s="22"/>
      <c r="KC48" s="22"/>
      <c r="KD48" s="22"/>
      <c r="KE48" s="22"/>
      <c r="KF48" s="22"/>
      <c r="KG48" s="22"/>
      <c r="KH48" s="22"/>
      <c r="KI48" s="22"/>
      <c r="KJ48" s="22"/>
      <c r="KK48" s="22"/>
      <c r="KL48" s="22"/>
      <c r="KM48" s="22"/>
      <c r="KN48" s="22"/>
      <c r="KO48" s="22"/>
      <c r="KP48" s="22"/>
      <c r="KQ48" s="22"/>
      <c r="KR48" s="22"/>
      <c r="KS48" s="22"/>
      <c r="KT48" s="22"/>
      <c r="KU48" s="22"/>
      <c r="KV48" s="22"/>
      <c r="KW48" s="22"/>
      <c r="KX48" s="22"/>
      <c r="KY48" s="22"/>
      <c r="KZ48" s="22"/>
      <c r="LA48" s="22"/>
      <c r="LB48" s="22"/>
      <c r="LC48" s="22"/>
      <c r="LD48" s="22"/>
      <c r="LE48" s="22"/>
      <c r="LF48" s="22"/>
    </row>
    <row r="49" spans="3:318">
      <c r="C49" s="15" t="s">
        <v>36</v>
      </c>
      <c r="D49" s="15" t="s">
        <v>36</v>
      </c>
      <c r="E49" s="15" t="s">
        <v>37</v>
      </c>
      <c r="F49" s="15" t="s">
        <v>37</v>
      </c>
      <c r="G49" s="15"/>
      <c r="H49" s="15"/>
      <c r="I49" s="15"/>
      <c r="J49" s="61" t="s">
        <v>95</v>
      </c>
      <c r="K49" s="15" t="s">
        <v>35</v>
      </c>
      <c r="L49" s="15" t="s">
        <v>35</v>
      </c>
      <c r="M49" s="15" t="s">
        <v>36</v>
      </c>
      <c r="N49" s="15" t="s">
        <v>36</v>
      </c>
      <c r="O49" s="15" t="s">
        <v>37</v>
      </c>
      <c r="P49" s="15" t="s">
        <v>37</v>
      </c>
      <c r="Q49" s="61" t="s">
        <v>95</v>
      </c>
      <c r="R49" s="15"/>
      <c r="S49" s="15"/>
      <c r="T49" s="61" t="s">
        <v>95</v>
      </c>
      <c r="U49" s="15" t="s">
        <v>35</v>
      </c>
      <c r="V49" s="15" t="s">
        <v>35</v>
      </c>
      <c r="W49" s="15" t="s">
        <v>36</v>
      </c>
      <c r="X49" s="15" t="s">
        <v>36</v>
      </c>
      <c r="Y49" s="15" t="s">
        <v>37</v>
      </c>
      <c r="Z49" s="15" t="s">
        <v>37</v>
      </c>
      <c r="AA49" s="15"/>
      <c r="AB49" s="15"/>
      <c r="AC49" s="15"/>
      <c r="AD49" s="61" t="s">
        <v>95</v>
      </c>
      <c r="AE49" s="15" t="s">
        <v>35</v>
      </c>
      <c r="AF49" s="15" t="s">
        <v>35</v>
      </c>
      <c r="AG49" s="16" t="s">
        <v>36</v>
      </c>
      <c r="AH49" s="20" t="s">
        <v>57</v>
      </c>
      <c r="AI49" s="63">
        <f>IF(AND(C8="Zo",C9="N"),Info!Q11,0)</f>
        <v>0</v>
      </c>
      <c r="AJ49" s="63">
        <f>IF(AND(D8="Zo",D9="N"),Info!R11,0)</f>
        <v>0</v>
      </c>
      <c r="AK49" s="63">
        <f>IF(AND(E8="Zo",E9="N"),Info!S11,0)</f>
        <v>0</v>
      </c>
      <c r="AL49" s="63">
        <f>IF(AND(F8="Zo",F9="N"),Info!T11,0)</f>
        <v>0</v>
      </c>
      <c r="AM49" s="63">
        <f>IF(AND(G8="Zo",G9="N"),Info!U11,0)</f>
        <v>0</v>
      </c>
      <c r="AN49" s="63">
        <f>IF(AND(H8="Zo",H9="N"),Info!V11,0)</f>
        <v>0</v>
      </c>
      <c r="AO49" s="63">
        <f>IF(AND(I8="Zo",I9="N"),Info!W11,0)</f>
        <v>0</v>
      </c>
      <c r="AP49" s="63">
        <f>IF(AND(J8="Zo",J9="N"),Info!X11,0)</f>
        <v>0</v>
      </c>
      <c r="AQ49" s="63">
        <f>IF(AND(K8="Zo",K9="N"),Info!Y11,0)</f>
        <v>0</v>
      </c>
      <c r="AR49" s="63">
        <f>IF(AND(L8="Zo",L9="N"),Info!Z11,0)</f>
        <v>0</v>
      </c>
      <c r="AS49" s="63">
        <f>IF(AND(M8="Zo",M9="N"),Info!AA11,0)</f>
        <v>0</v>
      </c>
      <c r="AT49" s="63">
        <f>IF(AND(N8="Zo",N9="N"),Info!AB11,0)</f>
        <v>0</v>
      </c>
      <c r="AU49" s="63">
        <f>IF(AND(O8="Zo",O9="N"),Info!AC11,0)</f>
        <v>0</v>
      </c>
      <c r="AV49" s="63">
        <f>IF(AND(P8="Zo",P9="N"),Info!AD11,0)</f>
        <v>0</v>
      </c>
      <c r="AW49" s="63">
        <f>IF(AND(Q8="Zo",Q9="N"),Info!AE11,0)</f>
        <v>0</v>
      </c>
      <c r="AX49" s="63">
        <f>IF(AND(R8="Zo",R9="N"),Info!AF11,0)</f>
        <v>0</v>
      </c>
      <c r="AY49" s="63">
        <f>IF(AND(S8="Zo",S9="N"),Info!AG11,0)</f>
        <v>0</v>
      </c>
      <c r="AZ49" s="63">
        <f>IF(AND(T8="Zo",T9="N"),Info!AH11,0)</f>
        <v>0</v>
      </c>
      <c r="BA49" s="63">
        <f>IF(AND(U8="Zo",U9="N"),Info!AI11,0)</f>
        <v>0</v>
      </c>
      <c r="BB49" s="63">
        <f>IF(AND(V8="Zo",V9="N"),Info!AJ11,0)</f>
        <v>0</v>
      </c>
      <c r="BC49" s="63">
        <f>IF(AND(W8="Zo",W9="N"),Info!AK11,0)</f>
        <v>0</v>
      </c>
      <c r="BD49" s="63">
        <f>IF(AND(X8="Zo",X9="N"),Info!AL11,0)</f>
        <v>0</v>
      </c>
      <c r="BE49" s="63">
        <f>IF(AND(Y8="Zo",Y9="N"),Info!AM11,0)</f>
        <v>0</v>
      </c>
      <c r="BF49" s="63">
        <f>IF(AND(Z8="Zo",Z9="N"),Info!AN11,0)</f>
        <v>0</v>
      </c>
      <c r="BG49" s="63">
        <f>IF(AND(AA8="Zo",AA9="N"),Info!AO11,0)</f>
        <v>0</v>
      </c>
      <c r="BH49" s="63">
        <f>IF(AND(AB8="Zo",AB9="N"),Info!AP11,0)</f>
        <v>0</v>
      </c>
      <c r="BI49" s="63">
        <f>IF(AND(AC8="Zo",AC9="N"),Info!AQ11,0)</f>
        <v>0</v>
      </c>
      <c r="BJ49" s="63">
        <f>IF(AND(AD8="Zo",AD9="N"),Info!AR11,0)</f>
        <v>0</v>
      </c>
      <c r="BK49" s="63">
        <f>IF(AND(AE8="Zo",AE9="N"),Info!AS11,0)</f>
        <v>0</v>
      </c>
      <c r="BL49" s="63">
        <f>IF(AND(AF8="Zo",AF9="N"),Info!AT11,0)</f>
        <v>0</v>
      </c>
      <c r="BM49" s="63">
        <f>IF(AND(AG8="Zo",AG9="N"),Info!AU11,0)</f>
        <v>0</v>
      </c>
      <c r="BN49" s="21">
        <f t="shared" si="6"/>
        <v>0</v>
      </c>
      <c r="BO49" s="22"/>
      <c r="BP49" s="22"/>
      <c r="BQ49" s="22"/>
      <c r="BR49" s="62" t="s">
        <v>57</v>
      </c>
      <c r="BS49" s="63">
        <f>IF(AND(C16="Zo",C17="N"),Info!Q11,0)</f>
        <v>0</v>
      </c>
      <c r="BT49" s="63">
        <f>IF(AND(D16="Zo",D17="N"),Info!R11,0)</f>
        <v>0</v>
      </c>
      <c r="BU49" s="63">
        <f>IF(AND(E16="Zo",E17="N"),Info!S11,0)</f>
        <v>0</v>
      </c>
      <c r="BV49" s="63">
        <f>IF(AND(F16="Zo",F17="N"),Info!T11,0)</f>
        <v>0</v>
      </c>
      <c r="BW49" s="63">
        <f>IF(AND(G16="Zo",G17="N"),Info!U11,0)</f>
        <v>0</v>
      </c>
      <c r="BX49" s="63">
        <f>IF(AND(H16="Zo",H17="N"),Info!V11,0)</f>
        <v>0</v>
      </c>
      <c r="BY49" s="63">
        <f>IF(AND(I16="Zo",I17="N"),Info!W11,0)</f>
        <v>0</v>
      </c>
      <c r="BZ49" s="63">
        <f>IF(AND(J16="Zo",J17="N"),Info!X11,0)</f>
        <v>0</v>
      </c>
      <c r="CA49" s="63">
        <f>IF(AND(K16="Zo",K17="N"),Info!Y11,0)</f>
        <v>0</v>
      </c>
      <c r="CB49" s="63">
        <f>IF(AND(L16="Zo",L17="N"),Info!Z11,0)</f>
        <v>0</v>
      </c>
      <c r="CC49" s="63">
        <f>IF(AND(M16="Zo",M17="N"),Info!AA11,0)</f>
        <v>0</v>
      </c>
      <c r="CD49" s="63">
        <f>IF(AND(N16="Zo",N17="N"),Info!AB11,0)</f>
        <v>0</v>
      </c>
      <c r="CE49" s="63">
        <f>IF(AND(O16="Zo",O17="N"),Info!AC11,0)</f>
        <v>0</v>
      </c>
      <c r="CF49" s="63">
        <f>IF(AND(P16="Zo",P17="N"),Info!AD11,0)</f>
        <v>0</v>
      </c>
      <c r="CG49" s="63">
        <f>IF(AND(Q16="Zo",Q17="N"),Info!AE11,0)</f>
        <v>0</v>
      </c>
      <c r="CH49" s="63">
        <f>IF(AND(R16="Zo",R17="N"),Info!AF11,0)</f>
        <v>0</v>
      </c>
      <c r="CI49" s="63">
        <f>IF(AND(S16="Zo",S17="N"),Info!AG11,0)</f>
        <v>0</v>
      </c>
      <c r="CJ49" s="63">
        <f>IF(AND(T16="Zo",T17="N"),Info!AH11,0)</f>
        <v>0</v>
      </c>
      <c r="CK49" s="63">
        <f>IF(AND(U16="Zo",U17="N"),Info!AI11,0)</f>
        <v>0</v>
      </c>
      <c r="CL49" s="63">
        <f>IF(AND(V16="Zo",V17="N"),Info!AJ11,0)</f>
        <v>0</v>
      </c>
      <c r="CM49" s="63">
        <f>IF(AND(W16="Zo",W17="N"),Info!AK11,0)</f>
        <v>0</v>
      </c>
      <c r="CN49" s="63">
        <f>IF(AND(X16="Zo",X17="N"),Info!AL11,0)</f>
        <v>0</v>
      </c>
      <c r="CO49" s="63">
        <f>IF(AND(Y16="Zo",Y17="N"),Info!AM11,0)</f>
        <v>0</v>
      </c>
      <c r="CP49" s="63">
        <f>IF(AND(Z16="Zo",Z17="N"),Info!AN11,0)</f>
        <v>0</v>
      </c>
      <c r="CQ49" s="63">
        <f>IF(AND(AA16="Zo",AA17="N"),Info!AO11,0)</f>
        <v>0</v>
      </c>
      <c r="CR49" s="63">
        <f>IF(AND(AB16="Zo",AB17="N"),Info!AP11,0)</f>
        <v>0</v>
      </c>
      <c r="CS49" s="63">
        <f>IF(AND(AC16="Zo",AC17="N"),Info!AQ11,0)</f>
        <v>0</v>
      </c>
      <c r="CT49" s="63">
        <f>IF(AND(AD16="Zo",AD17="N"),Info!AR11,0)</f>
        <v>0</v>
      </c>
      <c r="CU49" s="63">
        <f>IF(AND(AE16="Zo",AE17="N"),Info!AS11,0)</f>
        <v>0</v>
      </c>
      <c r="CV49" s="63">
        <f>IF(AND(AF16="Zo",AF17="N"),Info!AT11,0)</f>
        <v>0</v>
      </c>
      <c r="CW49" s="63">
        <f>IF(AND(AG16="Zo",AG17="N"),Info!AU11,0)</f>
        <v>0</v>
      </c>
      <c r="CX49" s="63">
        <f t="shared" si="7"/>
        <v>0</v>
      </c>
      <c r="CY49" s="22"/>
      <c r="CZ49" s="22"/>
      <c r="DA49" s="22"/>
      <c r="DB49" s="62" t="s">
        <v>57</v>
      </c>
      <c r="DC49" s="63">
        <f>IF(AND(C24="Zo",C25="N"),Info!Q11,0)</f>
        <v>0</v>
      </c>
      <c r="DD49" s="63">
        <f>IF(AND(D24="Zo",D25="N"),Info!R11,0)</f>
        <v>0</v>
      </c>
      <c r="DE49" s="63">
        <f>IF(AND(E24="Zo",E25="N"),Info!S11,0)</f>
        <v>0</v>
      </c>
      <c r="DF49" s="63">
        <f>IF(AND(F24="Zo",F25="N"),Info!T11,0)</f>
        <v>0</v>
      </c>
      <c r="DG49" s="63">
        <f>IF(AND(G24="Zo",G25="N"),Info!U11,0)</f>
        <v>0</v>
      </c>
      <c r="DH49" s="63">
        <f>IF(AND(H24="Zo",H25="N"),Info!V11,0)</f>
        <v>0</v>
      </c>
      <c r="DI49" s="63">
        <f>IF(AND(I24="Zo",I25="N"),Info!W11,0)</f>
        <v>298.86</v>
      </c>
      <c r="DJ49" s="63">
        <f>IF(AND(J24="Zo",J25="N"),Info!X11,0)</f>
        <v>0</v>
      </c>
      <c r="DK49" s="63">
        <f>IF(AND(K24="Zo",K25="N"),Info!Y11,0)</f>
        <v>0</v>
      </c>
      <c r="DL49" s="63">
        <f>IF(AND(L24="Zo",L25="N"),Info!Z11,0)</f>
        <v>0</v>
      </c>
      <c r="DM49" s="63">
        <f>IF(AND(M24="Zo",M25="N"),Info!AA11,0)</f>
        <v>0</v>
      </c>
      <c r="DN49" s="63">
        <f>IF(AND(N24="Zo",N25="N"),Info!AB11,0)</f>
        <v>0</v>
      </c>
      <c r="DO49" s="63">
        <f>IF(AND(O24="Zo",O25="N"),Info!AC11,0)</f>
        <v>0</v>
      </c>
      <c r="DP49" s="63">
        <f>IF(AND(P24="Zo",P25="N"),Info!AD11,0)</f>
        <v>0</v>
      </c>
      <c r="DQ49" s="63">
        <f>IF(AND(Q24="Zo",Q25="N"),Info!AE11,0)</f>
        <v>0</v>
      </c>
      <c r="DR49" s="63">
        <f>IF(AND(R24="Zo",R25="N"),Info!AF11,0)</f>
        <v>0</v>
      </c>
      <c r="DS49" s="63">
        <f>IF(AND(S24="Zo",S25="N"),Info!AG11,0)</f>
        <v>0</v>
      </c>
      <c r="DT49" s="63">
        <f>IF(AND(T24="Zo",T25="N"),Info!AH11,0)</f>
        <v>0</v>
      </c>
      <c r="DU49" s="63">
        <f>IF(AND(U24="Zo",U25="N"),Info!AI11,0)</f>
        <v>0</v>
      </c>
      <c r="DV49" s="63">
        <f>IF(AND(V24="Zo",V25="N"),Info!AJ11,0)</f>
        <v>0</v>
      </c>
      <c r="DW49" s="63">
        <f>IF(AND(W24="Zo",W25="N"),Info!AK11,0)</f>
        <v>0</v>
      </c>
      <c r="DX49" s="63">
        <f>IF(AND(X24="Zo",X25="N"),Info!AL11,0)</f>
        <v>0</v>
      </c>
      <c r="DY49" s="63">
        <f>IF(AND(Y24="Zo",Y25="N"),Info!AM11,0)</f>
        <v>0</v>
      </c>
      <c r="DZ49" s="63">
        <f>IF(AND(Z24="Zo",Z25="N"),Info!AN11,0)</f>
        <v>0</v>
      </c>
      <c r="EA49" s="63">
        <f>IF(AND(AA24="Zo",AA25="N"),Info!AO11,0)</f>
        <v>0</v>
      </c>
      <c r="EB49" s="63">
        <f>IF(AND(AB24="Zo",AB25="N"),Info!AP11,0)</f>
        <v>0</v>
      </c>
      <c r="EC49" s="63">
        <f>IF(AND(AC24="Zo",AC25="N"),Info!AQ11,0)</f>
        <v>0</v>
      </c>
      <c r="ED49" s="63">
        <f>IF(AND(AD24="Zo",AD25="N"),Info!AR11,0)</f>
        <v>0</v>
      </c>
      <c r="EE49" s="63">
        <f>IF(AND(AE24="Zo",AE25="N"),Info!AS11,0)</f>
        <v>0</v>
      </c>
      <c r="EF49" s="63">
        <f>IF(AND(AF24="Zo",AF25="N"),Info!AT11,0)</f>
        <v>0</v>
      </c>
      <c r="EG49" s="63">
        <f>IF(AND(AG24="Zo",AG25="N"),Info!AU11,0)</f>
        <v>0</v>
      </c>
      <c r="EH49" s="63">
        <f t="shared" si="8"/>
        <v>298.86</v>
      </c>
      <c r="EI49" s="22"/>
      <c r="EJ49" s="22"/>
      <c r="EK49" s="22"/>
      <c r="EL49" s="62" t="s">
        <v>57</v>
      </c>
      <c r="EM49" s="63">
        <f>IF(AND(C32="Zo",C33="N"),Info!Q11,0)</f>
        <v>0</v>
      </c>
      <c r="EN49" s="63">
        <f>IF(AND(D32="Zo",D33="N"),Info!R11,0)</f>
        <v>0</v>
      </c>
      <c r="EO49" s="63">
        <f>IF(AND(E32="Zo",E33="N"),Info!S11,0)</f>
        <v>0</v>
      </c>
      <c r="EP49" s="63">
        <f>IF(AND(F32="Zo",F33="N"),Info!T11,0)</f>
        <v>0</v>
      </c>
      <c r="EQ49" s="63">
        <f>IF(AND(G32="Zo",G33="N"),Info!U11,0)</f>
        <v>0</v>
      </c>
      <c r="ER49" s="63">
        <f>IF(AND(H32="Zo",H33="N"),Info!V11,0)</f>
        <v>0</v>
      </c>
      <c r="ES49" s="63">
        <f>IF(AND(I32="Zo",I33="N"),Info!W11,0)</f>
        <v>0</v>
      </c>
      <c r="ET49" s="63">
        <f>IF(AND(J32="Zo",J33="N"),Info!X11,0)</f>
        <v>0</v>
      </c>
      <c r="EU49" s="63">
        <f>IF(AND(K32="Zo",K33="N"),Info!Y11,0)</f>
        <v>0</v>
      </c>
      <c r="EV49" s="63">
        <f>IF(AND(L32="Zo",L33="N"),Info!Z11,0)</f>
        <v>0</v>
      </c>
      <c r="EW49" s="63">
        <f>IF(AND(M32="Zo",M33="N"),Info!AA11,0)</f>
        <v>0</v>
      </c>
      <c r="EX49" s="63">
        <f>IF(AND(N32="Zo",N33="N"),Info!AB11,0)</f>
        <v>0</v>
      </c>
      <c r="EY49" s="63">
        <f>IF(AND(O32="Zo",O33="N"),Info!AC11,0)</f>
        <v>0</v>
      </c>
      <c r="EZ49" s="63">
        <f>IF(AND(P32="Zo",P33="N"),Info!AD11,0)</f>
        <v>0</v>
      </c>
      <c r="FA49" s="63">
        <f>IF(AND(Q32="Zo",Q33="N"),Info!AE11,0)</f>
        <v>0</v>
      </c>
      <c r="FB49" s="63">
        <f>IF(AND(R32="Zo",R33="N"),Info!AF11,0)</f>
        <v>298.86</v>
      </c>
      <c r="FC49" s="63">
        <f>IF(AND(S32="Zo",S33="N"),Info!AG11,0)</f>
        <v>0</v>
      </c>
      <c r="FD49" s="63">
        <f>IF(AND(T32="Zo",T33="N"),Info!AH11,0)</f>
        <v>0</v>
      </c>
      <c r="FE49" s="63">
        <f>IF(AND(U32="Zo",U33="N"),Info!AI11,0)</f>
        <v>0</v>
      </c>
      <c r="FF49" s="63">
        <f>IF(AND(V32="Zo",V33="N"),Info!AJ11,0)</f>
        <v>0</v>
      </c>
      <c r="FG49" s="63">
        <f>IF(AND(W32="Zo",W33="N"),Info!AK11,0)</f>
        <v>0</v>
      </c>
      <c r="FH49" s="63">
        <f>IF(AND(X32="Zo",X33="N"),Info!AL11,0)</f>
        <v>0</v>
      </c>
      <c r="FI49" s="63">
        <f>IF(AND(Y32="Zo",Y33="N"),Info!AM11,0)</f>
        <v>0</v>
      </c>
      <c r="FJ49" s="63">
        <f>IF(AND(Z32="Zo",Z33="N"),Info!AN11,0)</f>
        <v>0</v>
      </c>
      <c r="FK49" s="63">
        <f>IF(AND(AA32="Zo",AA33="N"),Info!AO11,0)</f>
        <v>0</v>
      </c>
      <c r="FL49" s="63">
        <f>IF(AND(AB32="Zo",AB33="N"),Info!AP11,0)</f>
        <v>0</v>
      </c>
      <c r="FM49" s="63">
        <f>IF(AND(AC32="Zo",AC33="N"),Info!AQ11,0)</f>
        <v>0</v>
      </c>
      <c r="FN49" s="63">
        <f>IF(AND(AD32="Zo",AD33="N"),Info!AR11,0)</f>
        <v>0</v>
      </c>
      <c r="FO49" s="63">
        <f>IF(AND(AE32="Zo",AE33="N"),Info!AS11,0)</f>
        <v>0</v>
      </c>
      <c r="FP49" s="63">
        <f>IF(AND(AF32="Zo",AF33="N"),Info!AT11,0)</f>
        <v>0</v>
      </c>
      <c r="FQ49" s="63">
        <f>IF(AND(AG32="Zo",AG33="N"),Info!AU11,0)</f>
        <v>0</v>
      </c>
      <c r="FR49" s="63">
        <f t="shared" si="9"/>
        <v>298.86</v>
      </c>
      <c r="FS49" s="22"/>
      <c r="FT49" s="22"/>
      <c r="FU49" s="22"/>
      <c r="FV49" s="62" t="s">
        <v>57</v>
      </c>
      <c r="FW49" s="63">
        <f>IF(AND(C40="Zo",C41="N"),Info!Q11,0)</f>
        <v>0</v>
      </c>
      <c r="FX49" s="63">
        <f>IF(AND(D40="Zo",D41="N"),Info!R11,0)</f>
        <v>0</v>
      </c>
      <c r="FY49" s="63">
        <f>IF(AND(E40="Zo",E41="N"),Info!S11,0)</f>
        <v>0</v>
      </c>
      <c r="FZ49" s="63">
        <f>IF(AND(F40="Zo",F41="N"),Info!T11,0)</f>
        <v>298.86</v>
      </c>
      <c r="GA49" s="63">
        <f>IF(AND(G40="Zo",G41="N"),Info!U11,0)</f>
        <v>0</v>
      </c>
      <c r="GB49" s="63">
        <f>IF(AND(H40="Zo",H41="N"),Info!V11,0)</f>
        <v>0</v>
      </c>
      <c r="GC49" s="63">
        <f>IF(AND(I40="Zo",I41="N"),Info!W11,0)</f>
        <v>0</v>
      </c>
      <c r="GD49" s="63">
        <f>IF(AND(J40="Zo",J41="N"),Info!X11,0)</f>
        <v>0</v>
      </c>
      <c r="GE49" s="63">
        <f>IF(AND(K40="Zo",K41="N"),Info!Y11,0)</f>
        <v>0</v>
      </c>
      <c r="GF49" s="63">
        <f>IF(AND(L40="Zo",L41="N"),Info!Z11,0)</f>
        <v>0</v>
      </c>
      <c r="GG49" s="63">
        <f>IF(AND(M40="Zo",M41="N"),Info!AA11,0)</f>
        <v>0</v>
      </c>
      <c r="GH49" s="63">
        <f>IF(AND(N40="Zo",N41="N"),Info!AB11,0)</f>
        <v>0</v>
      </c>
      <c r="GI49" s="63">
        <f>IF(AND(O40="Zo",O41="N"),Info!AC11,0)</f>
        <v>0</v>
      </c>
      <c r="GJ49" s="63">
        <f>IF(AND(P40="Zo",P41="N"),Info!AD11,0)</f>
        <v>0</v>
      </c>
      <c r="GK49" s="63">
        <f>IF(AND(Q40="Zo",Q41="N"),Info!AE11,0)</f>
        <v>0</v>
      </c>
      <c r="GL49" s="63">
        <f>IF(AND(R40="Zo",R41="N"),Info!AF11,0)</f>
        <v>0</v>
      </c>
      <c r="GM49" s="63">
        <f>IF(AND(S40="Zo",S41="N"),Info!AG11,0)</f>
        <v>0</v>
      </c>
      <c r="GN49" s="63">
        <f>IF(AND(T40="Zo",T41="N"),Info!AH11,0)</f>
        <v>0</v>
      </c>
      <c r="GO49" s="63">
        <f>IF(AND(U40="Zo",U41="N"),Info!AI11,0)</f>
        <v>0</v>
      </c>
      <c r="GP49" s="63">
        <f>IF(AND(V40="Zo",V41="N"),Info!AJ11,0)</f>
        <v>0</v>
      </c>
      <c r="GQ49" s="63">
        <f>IF(AND(W40="Zo",W41="N"),Info!AK11,0)</f>
        <v>0</v>
      </c>
      <c r="GR49" s="63">
        <f>IF(AND(X40="Zo",X41="N"),Info!AL11,0)</f>
        <v>0</v>
      </c>
      <c r="GS49" s="63">
        <f>IF(AND(Y40="Zo",Y41="N"),Info!AM11,0)</f>
        <v>0</v>
      </c>
      <c r="GT49" s="63">
        <f>IF(AND(Z40="Zo",Z41="N"),Info!AN11,0)</f>
        <v>0</v>
      </c>
      <c r="GU49" s="63">
        <f>IF(AND(AA40="Zo",AA41="N"),Info!AO11,0)</f>
        <v>298.86</v>
      </c>
      <c r="GV49" s="63">
        <f>IF(AND(AB40="Zo",AB41="N"),Info!AP11,0)</f>
        <v>0</v>
      </c>
      <c r="GW49" s="63">
        <f>IF(AND(AC40="Zo",AC41="N"),Info!AQ11,0)</f>
        <v>0</v>
      </c>
      <c r="GX49" s="63">
        <f>IF(AND(AD40="Zo",AD41="N"),Info!AR11,0)</f>
        <v>0</v>
      </c>
      <c r="GY49" s="63">
        <f>IF(AND(AE40="Zo",AE41="N"),Info!AS11,0)</f>
        <v>0</v>
      </c>
      <c r="GZ49" s="63">
        <f>IF(AND(AF40="Zo",AF41="N"),Info!AT11,0)</f>
        <v>0</v>
      </c>
      <c r="HA49" s="63">
        <f>IF(AND(AG40="Zo",AG41="N"),Info!AU11,0)</f>
        <v>0</v>
      </c>
      <c r="HB49" s="63">
        <f t="shared" si="10"/>
        <v>597.72</v>
      </c>
      <c r="HC49" s="22"/>
      <c r="HD49" s="22"/>
      <c r="HE49" s="22"/>
      <c r="HF49" s="62" t="s">
        <v>57</v>
      </c>
      <c r="HG49" s="63">
        <f>IF(AND(C48="Zo",C49="N"),Info!Q11,0)</f>
        <v>0</v>
      </c>
      <c r="HH49" s="63">
        <f>IF(AND(D48="Zo",D49="N"),Info!R11,0)</f>
        <v>0</v>
      </c>
      <c r="HI49" s="63">
        <f>IF(AND(E48="Zo",E49="N"),Info!S11,0)</f>
        <v>0</v>
      </c>
      <c r="HJ49" s="63">
        <f>IF(AND(F48="Zo",F49="N"),Info!T11,0)</f>
        <v>0</v>
      </c>
      <c r="HK49" s="63">
        <f>IF(AND(G48="Zo",G49="N"),Info!U11,0)</f>
        <v>0</v>
      </c>
      <c r="HL49" s="63">
        <f>IF(AND(H48="Zo",H49="N"),Info!V11,0)</f>
        <v>0</v>
      </c>
      <c r="HM49" s="63">
        <f>IF(AND(I48="Zo",I49="N"),Info!W11,0)</f>
        <v>0</v>
      </c>
      <c r="HN49" s="63">
        <f>IF(AND(J48="Zo",J49="N"),Info!X11,0)</f>
        <v>0</v>
      </c>
      <c r="HO49" s="63">
        <f>IF(AND(K48="Zo",K49="N"),Info!Y11,0)</f>
        <v>0</v>
      </c>
      <c r="HP49" s="63">
        <f>IF(AND(L48="Zo",L49="N"),Info!Z11,0)</f>
        <v>0</v>
      </c>
      <c r="HQ49" s="63">
        <f>IF(AND(M48="Zo",M49="N"),Info!AA11,0)</f>
        <v>0</v>
      </c>
      <c r="HR49" s="63">
        <f>IF(AND(N48="Zo",N49="N"),Info!AB11,0)</f>
        <v>0</v>
      </c>
      <c r="HS49" s="63">
        <f>IF(AND(O48="Zo",O49="N"),Info!AC11,0)</f>
        <v>298.86</v>
      </c>
      <c r="HT49" s="63">
        <f>IF(AND(P48="Zo",P49="N"),Info!AD11,0)</f>
        <v>0</v>
      </c>
      <c r="HU49" s="63">
        <f>IF(AND(Q48="Zo",Q49="N"),Info!AE11,0)</f>
        <v>0</v>
      </c>
      <c r="HV49" s="63">
        <f>IF(AND(R48="Zo",R49="N"),Info!AF11,0)</f>
        <v>0</v>
      </c>
      <c r="HW49" s="63">
        <f>IF(AND(S48="Zo",S49="N"),Info!AG11,0)</f>
        <v>0</v>
      </c>
      <c r="HX49" s="63">
        <f>IF(AND(T48="Zo",T49="N"),Info!AH11,0)</f>
        <v>0</v>
      </c>
      <c r="HY49" s="63">
        <f>IF(AND(U48="Zo",U49="N"),Info!AI11,0)</f>
        <v>0</v>
      </c>
      <c r="HZ49" s="63">
        <f>IF(AND(V48="Zo",V49="N"),Info!AJ11,0)</f>
        <v>0</v>
      </c>
      <c r="IA49" s="63">
        <f>IF(AND(W48="Zo",W49="N"),Info!AK11,0)</f>
        <v>0</v>
      </c>
      <c r="IB49" s="63">
        <f>IF(AND(X48="Zo",X49="N"),Info!AL11,0)</f>
        <v>0</v>
      </c>
      <c r="IC49" s="63">
        <f>IF(AND(Y48="Zo",Y49="N"),Info!AM11,0)</f>
        <v>0</v>
      </c>
      <c r="ID49" s="63">
        <f>IF(AND(Z48="Zo",Z49="N"),Info!AN11,0)</f>
        <v>0</v>
      </c>
      <c r="IE49" s="63">
        <f>IF(AND(AA48="Zo",AA49="N"),Info!AO11,0)</f>
        <v>0</v>
      </c>
      <c r="IF49" s="63">
        <f>IF(AND(AB48="Zo",AB49="N"),Info!AP11,0)</f>
        <v>0</v>
      </c>
      <c r="IG49" s="63">
        <f>IF(AND(AC48="Zo",AC49="N"),Info!AQ11,0)</f>
        <v>0</v>
      </c>
      <c r="IH49" s="63">
        <f>IF(AND(AD48="Zo",AD49="N"),Info!AR11,0)</f>
        <v>0</v>
      </c>
      <c r="II49" s="63">
        <f>IF(AND(AE48="Zo",AE49="N"),Info!AS11,0)</f>
        <v>0</v>
      </c>
      <c r="IJ49" s="63">
        <f>IF(AND(AF48="Zo",AF49="N"),Info!AT11,0)</f>
        <v>0</v>
      </c>
      <c r="IK49" s="63">
        <f>IF(AND(AG48="Zo",AG49="N"),Info!AU11,0)</f>
        <v>0</v>
      </c>
      <c r="IL49" s="63">
        <f t="shared" si="11"/>
        <v>298.86</v>
      </c>
      <c r="IM49" s="22"/>
      <c r="IN49" s="22"/>
      <c r="IO49" s="22"/>
      <c r="IP49" s="22"/>
      <c r="IQ49" s="22"/>
      <c r="IR49" s="22"/>
      <c r="IS49" s="22"/>
      <c r="IT49" s="17"/>
      <c r="IU49" s="22"/>
      <c r="IV49" s="22"/>
      <c r="IW49" s="22"/>
      <c r="IX49" s="22"/>
      <c r="IY49" s="22"/>
      <c r="IZ49" s="22"/>
      <c r="JA49" s="22"/>
      <c r="JB49" s="22"/>
      <c r="JC49" s="22"/>
      <c r="JD49" s="22"/>
      <c r="JE49" s="22"/>
      <c r="JF49" s="22"/>
      <c r="JG49" s="22"/>
      <c r="JH49" s="22"/>
      <c r="JI49" s="22"/>
      <c r="JJ49" s="22"/>
      <c r="JK49" s="22"/>
      <c r="JL49" s="22"/>
      <c r="JM49" s="22"/>
      <c r="JN49" s="22"/>
      <c r="JO49" s="22"/>
      <c r="JP49" s="22"/>
      <c r="JQ49" s="22"/>
      <c r="JR49" s="22"/>
      <c r="JS49" s="22"/>
      <c r="JT49" s="22"/>
      <c r="JU49" s="22"/>
      <c r="JV49" s="22"/>
      <c r="JW49" s="22"/>
      <c r="JX49" s="22"/>
      <c r="JY49" s="22"/>
      <c r="JZ49" s="22"/>
      <c r="KA49" s="22"/>
      <c r="KB49" s="22"/>
      <c r="KC49" s="22"/>
      <c r="KD49" s="22"/>
      <c r="KE49" s="22"/>
      <c r="KF49" s="22"/>
      <c r="KG49" s="22"/>
      <c r="KH49" s="22"/>
      <c r="KI49" s="22"/>
      <c r="KJ49" s="22"/>
      <c r="KK49" s="22"/>
      <c r="KL49" s="22"/>
      <c r="KM49" s="22"/>
      <c r="KN49" s="22"/>
      <c r="KO49" s="22"/>
      <c r="KP49" s="22"/>
      <c r="KQ49" s="22"/>
      <c r="KR49" s="22"/>
      <c r="KS49" s="22"/>
      <c r="KT49" s="22"/>
      <c r="KU49" s="22"/>
      <c r="KV49" s="22"/>
      <c r="KW49" s="22"/>
      <c r="KX49" s="22"/>
      <c r="KY49" s="22"/>
      <c r="KZ49" s="22"/>
      <c r="LA49" s="22"/>
      <c r="LB49" s="22"/>
      <c r="LC49" s="22"/>
      <c r="LD49" s="22"/>
      <c r="LE49" s="22"/>
      <c r="LF49" s="22"/>
    </row>
    <row r="50" spans="3:318">
      <c r="AH50" s="65" t="s">
        <v>95</v>
      </c>
      <c r="AI50" s="66">
        <f>IF((C9="adv"),Info!Q12,0)</f>
        <v>0</v>
      </c>
      <c r="AJ50" s="66">
        <f>IF((D9="adv"),Info!R12,0)</f>
        <v>0</v>
      </c>
      <c r="AK50" s="66">
        <f>IF((E9="adv"),Info!S12,0)</f>
        <v>0</v>
      </c>
      <c r="AL50" s="66">
        <f>IF((F9="adv"),Info!T12,0)</f>
        <v>0</v>
      </c>
      <c r="AM50" s="66">
        <f>IF((G9="adv"),Info!U12,0)</f>
        <v>0</v>
      </c>
      <c r="AN50" s="66">
        <f>IF((H9="adv"),Info!V12,0)</f>
        <v>0</v>
      </c>
      <c r="AO50" s="66">
        <f>IF((I9="adv"),Info!W12,0)</f>
        <v>0</v>
      </c>
      <c r="AP50" s="66">
        <f>IF((J9="adv"),Info!X12,0)</f>
        <v>0</v>
      </c>
      <c r="AQ50" s="66">
        <f>IF((K9="adv"),Info!Y12,0)</f>
        <v>0</v>
      </c>
      <c r="AR50" s="66">
        <f>IF((L9="adv"),Info!Z12,0)</f>
        <v>140.99160000000001</v>
      </c>
      <c r="AS50" s="66">
        <f>IF((M9="adv"),Info!AA12,0)</f>
        <v>0</v>
      </c>
      <c r="AT50" s="66">
        <f>IF((N9="adv"),Info!AB12,0)</f>
        <v>140.99160000000001</v>
      </c>
      <c r="AU50" s="66">
        <f>IF((O9="adv"),Info!AC12,0)</f>
        <v>0</v>
      </c>
      <c r="AV50" s="66">
        <f>IF((P9="adv"),Info!AD12,0)</f>
        <v>0</v>
      </c>
      <c r="AW50" s="66">
        <f>IF((Q9="adv"),Info!AE12,0)</f>
        <v>0</v>
      </c>
      <c r="AX50" s="66">
        <f>IF((R9="adv"),Info!AF12,0)</f>
        <v>0</v>
      </c>
      <c r="AY50" s="66">
        <f>IF((S9="adv"),Info!AG12,0)</f>
        <v>0</v>
      </c>
      <c r="AZ50" s="66">
        <f>IF((T9="adv"),Info!AH12,0)</f>
        <v>0</v>
      </c>
      <c r="BA50" s="66">
        <f>IF((U9="adv"),Info!AI12,0)</f>
        <v>140.99160000000001</v>
      </c>
      <c r="BB50" s="66">
        <f>IF((V9="adv"),Info!AJ12,0)</f>
        <v>0</v>
      </c>
      <c r="BC50" s="66">
        <f>IF((W9="adv"),Info!AK12,0)</f>
        <v>0</v>
      </c>
      <c r="BD50" s="66">
        <f>IF((X9="adv"),Info!AL12,0)</f>
        <v>0</v>
      </c>
      <c r="BE50" s="66">
        <f>IF((Y9="adv"),Info!AM12,0)</f>
        <v>0</v>
      </c>
      <c r="BF50" s="66">
        <f>IF((Z9="adv"),Info!AN12,0)</f>
        <v>0</v>
      </c>
      <c r="BG50" s="66">
        <f>IF((AA9="adv"),Info!AO12,0)</f>
        <v>0</v>
      </c>
      <c r="BH50" s="66">
        <f>IF((AB9="adv"),Info!AP12,0)</f>
        <v>0</v>
      </c>
      <c r="BI50" s="66">
        <f>IF((AC9="adv"),Info!AQ12,0)</f>
        <v>0</v>
      </c>
      <c r="BJ50" s="66">
        <f>IF((AD9="adv"),Info!AR12,0)</f>
        <v>0</v>
      </c>
      <c r="BK50" s="66">
        <f>IF((AE9="adv"),Info!AS12,0)</f>
        <v>0</v>
      </c>
      <c r="BL50" s="66">
        <f>IF((AF9="adv"),Info!AT12,0)</f>
        <v>0</v>
      </c>
      <c r="BM50" s="66">
        <f>IF((AG9="adv"),Info!AU12,0)</f>
        <v>0</v>
      </c>
      <c r="BN50" s="67">
        <f>SUM(AI50:BM50)</f>
        <v>422.97480000000002</v>
      </c>
      <c r="BR50" s="65" t="s">
        <v>95</v>
      </c>
      <c r="BS50" s="66">
        <f>IF((C17="adv"),Info!Q12,0)</f>
        <v>0</v>
      </c>
      <c r="BT50" s="66">
        <f>IF((D17="adv"),Info!R12,0)</f>
        <v>140.99160000000001</v>
      </c>
      <c r="BU50" s="66">
        <f>IF((E17="adv"),Info!S12,0)</f>
        <v>0</v>
      </c>
      <c r="BV50" s="66">
        <f>IF((F17="adv"),Info!T12,0)</f>
        <v>0</v>
      </c>
      <c r="BW50" s="66">
        <f>IF((G17="adv"),Info!U12,0)</f>
        <v>0</v>
      </c>
      <c r="BX50" s="66">
        <f>IF((H17="adv"),Info!V12,0)</f>
        <v>0</v>
      </c>
      <c r="BY50" s="66">
        <f>IF((I17="adv"),Info!W12,0)</f>
        <v>0</v>
      </c>
      <c r="BZ50" s="66">
        <f>IF((J17="adv"),Info!X12,0)</f>
        <v>0</v>
      </c>
      <c r="CA50" s="66">
        <f>IF((K17="adv"),Info!Y12,0)</f>
        <v>140.99160000000001</v>
      </c>
      <c r="CB50" s="66">
        <f>IF((L17="adv"),Info!Z12,0)</f>
        <v>0</v>
      </c>
      <c r="CC50" s="66">
        <f>IF((M17="adv"),Info!AA12,0)</f>
        <v>0</v>
      </c>
      <c r="CD50" s="66">
        <f>IF((N17="adv"),Info!AB12,0)</f>
        <v>0</v>
      </c>
      <c r="CE50" s="66">
        <f>IF((O17="adv"),Info!AC12,0)</f>
        <v>0</v>
      </c>
      <c r="CF50" s="66">
        <f>IF((P17="adv"),Info!AD12,0)</f>
        <v>0</v>
      </c>
      <c r="CG50" s="66">
        <f>IF((Q17="adv"),Info!AE12,0)</f>
        <v>0</v>
      </c>
      <c r="CH50" s="66">
        <f>IF((R17="adv"),Info!AF12,0)</f>
        <v>0</v>
      </c>
      <c r="CI50" s="66">
        <f>IF((S17="adv"),Info!AG12,0)</f>
        <v>0</v>
      </c>
      <c r="CJ50" s="66">
        <f>IF((T17="adv"),Info!AH12,0)</f>
        <v>0</v>
      </c>
      <c r="CK50" s="66">
        <f>IF((U17="adv"),Info!AI12,0)</f>
        <v>0</v>
      </c>
      <c r="CL50" s="66">
        <f>IF((V17="adv"),Info!AJ12,0)</f>
        <v>0</v>
      </c>
      <c r="CM50" s="66">
        <f>IF((W17="adv"),Info!AK12,0)</f>
        <v>0</v>
      </c>
      <c r="CN50" s="66">
        <f>IF((X17="adv"),Info!AL12,0)</f>
        <v>140.99160000000001</v>
      </c>
      <c r="CO50" s="66">
        <f>IF((Y17="adv"),Info!AM12,0)</f>
        <v>0</v>
      </c>
      <c r="CP50" s="66">
        <f>IF((Z17="adv"),Info!AN12,0)</f>
        <v>0</v>
      </c>
      <c r="CQ50" s="66">
        <f>IF((AA17="adv"),Info!AO12,0)</f>
        <v>0</v>
      </c>
      <c r="CR50" s="66">
        <f>IF((AB17="adv"),Info!AP12,0)</f>
        <v>0</v>
      </c>
      <c r="CS50" s="66">
        <f>IF((AC17="adv"),Info!AQ12,0)</f>
        <v>0</v>
      </c>
      <c r="CT50" s="66">
        <f>IF((AD17="adv"),Info!AR12,0)</f>
        <v>0</v>
      </c>
      <c r="CU50" s="66">
        <f>IF((AE17="adv"),Info!AS12,0)</f>
        <v>140.99160000000001</v>
      </c>
      <c r="CV50" s="66">
        <f>IF((AF17="adv"),Info!AT12,0)</f>
        <v>0</v>
      </c>
      <c r="CW50" s="66">
        <f>IF((AG17="adv"),Info!AU12,0)</f>
        <v>0</v>
      </c>
      <c r="CX50" s="67">
        <f>SUM(BS50:CW50)</f>
        <v>563.96640000000002</v>
      </c>
      <c r="DB50" s="65" t="s">
        <v>95</v>
      </c>
      <c r="DC50" s="66">
        <f>IF((C25="adv"),Info!Q12,0)</f>
        <v>0</v>
      </c>
      <c r="DD50" s="66">
        <f>IF((D25="adv"),Info!R12,0)</f>
        <v>0</v>
      </c>
      <c r="DE50" s="66">
        <f>IF((E25="adv"),Info!S12,0)</f>
        <v>0</v>
      </c>
      <c r="DF50" s="66">
        <f>IF((F25="adv"),Info!T12,0)</f>
        <v>0</v>
      </c>
      <c r="DG50" s="66">
        <f>IF((G25="adv"),Info!U12,0)</f>
        <v>0</v>
      </c>
      <c r="DH50" s="66">
        <f>IF((H25="adv"),Info!V12,0)</f>
        <v>0</v>
      </c>
      <c r="DI50" s="66">
        <f>IF((I25="adv"),Info!W12,0)</f>
        <v>0</v>
      </c>
      <c r="DJ50" s="66">
        <f>IF((J25="adv"),Info!X12,0)</f>
        <v>140.99160000000001</v>
      </c>
      <c r="DK50" s="66">
        <f>IF((K25="adv"),Info!Y12,0)</f>
        <v>0</v>
      </c>
      <c r="DL50" s="66">
        <f>IF((L25="adv"),Info!Z12,0)</f>
        <v>0</v>
      </c>
      <c r="DM50" s="66">
        <f>IF((M25="adv"),Info!AA12,0)</f>
        <v>140.99160000000001</v>
      </c>
      <c r="DN50" s="66">
        <f>IF((N25="adv"),Info!AB12,0)</f>
        <v>0</v>
      </c>
      <c r="DO50" s="66">
        <f>IF((O25="adv"),Info!AC12,0)</f>
        <v>0</v>
      </c>
      <c r="DP50" s="66">
        <f>IF((P25="adv"),Info!AD12,0)</f>
        <v>0</v>
      </c>
      <c r="DQ50" s="66">
        <f>IF((Q25="adv"),Info!AE12,0)</f>
        <v>0</v>
      </c>
      <c r="DR50" s="66">
        <f>IF((R25="adv"),Info!AF12,0)</f>
        <v>0</v>
      </c>
      <c r="DS50" s="66">
        <f>IF((S25="adv"),Info!AG12,0)</f>
        <v>0</v>
      </c>
      <c r="DT50" s="66">
        <f>IF((T25="adv"),Info!AH12,0)</f>
        <v>140.99160000000001</v>
      </c>
      <c r="DU50" s="66">
        <f>IF((U25="adv"),Info!AI12,0)</f>
        <v>0</v>
      </c>
      <c r="DV50" s="66">
        <f>IF((V25="adv"),Info!AJ12,0)</f>
        <v>0</v>
      </c>
      <c r="DW50" s="66">
        <f>IF((W25="adv"),Info!AK12,0)</f>
        <v>0</v>
      </c>
      <c r="DX50" s="66">
        <f>IF((X25="adv"),Info!AL12,0)</f>
        <v>0</v>
      </c>
      <c r="DY50" s="66">
        <f>IF((Y25="adv"),Info!AM12,0)</f>
        <v>0</v>
      </c>
      <c r="DZ50" s="66">
        <f>IF((Z25="adv"),Info!AN12,0)</f>
        <v>0</v>
      </c>
      <c r="EA50" s="66">
        <f>IF((AA25="adv"),Info!AO12,0)</f>
        <v>0</v>
      </c>
      <c r="EB50" s="66">
        <f>IF((AB25="adv"),Info!AP12,0)</f>
        <v>0</v>
      </c>
      <c r="EC50" s="66">
        <f>IF((AC25="adv"),Info!AQ12,0)</f>
        <v>0</v>
      </c>
      <c r="ED50" s="66">
        <f>IF((AD25="adv"),Info!AR12,0)</f>
        <v>0</v>
      </c>
      <c r="EE50" s="66">
        <f>IF((AE25="adv"),Info!AS12,0)</f>
        <v>0</v>
      </c>
      <c r="EF50" s="66">
        <f>IF((AF25="adv"),Info!AT12,0)</f>
        <v>0</v>
      </c>
      <c r="EG50" s="66">
        <f>IF((AG25="adv"),Info!AU12,0)</f>
        <v>0</v>
      </c>
      <c r="EH50" s="67">
        <f>SUM(DC50:EG50)</f>
        <v>422.97480000000002</v>
      </c>
      <c r="EL50" s="65" t="s">
        <v>95</v>
      </c>
      <c r="EM50" s="66">
        <f>IF((C33="adv"),Info!Q12,0)</f>
        <v>0</v>
      </c>
      <c r="EN50" s="66">
        <f>IF((D33="adv"),Info!R12,0)</f>
        <v>0</v>
      </c>
      <c r="EO50" s="66">
        <f>IF((E33="adv"),Info!S12,0)</f>
        <v>0</v>
      </c>
      <c r="EP50" s="66">
        <f>IF((F33="adv"),Info!T12,0)</f>
        <v>0</v>
      </c>
      <c r="EQ50" s="66">
        <f>IF((G33="adv"),Info!U12,0)</f>
        <v>0</v>
      </c>
      <c r="ER50" s="66">
        <f>IF((H33="adv"),Info!V12,0)</f>
        <v>0</v>
      </c>
      <c r="ES50" s="66">
        <f>IF((I33="adv"),Info!W12,0)</f>
        <v>140.99160000000001</v>
      </c>
      <c r="ET50" s="66">
        <f>IF((J33="adv"),Info!X12,0)</f>
        <v>0</v>
      </c>
      <c r="EU50" s="66">
        <f>IF((K33="adv"),Info!Y12,0)</f>
        <v>0</v>
      </c>
      <c r="EV50" s="66">
        <f>IF((L33="adv"),Info!Z12,0)</f>
        <v>140.99160000000001</v>
      </c>
      <c r="EW50" s="66">
        <f>IF((M33="adv"),Info!AA12,0)</f>
        <v>0</v>
      </c>
      <c r="EX50" s="66">
        <f>IF((N33="adv"),Info!AB12,0)</f>
        <v>0</v>
      </c>
      <c r="EY50" s="66">
        <f>IF((O33="adv"),Info!AC12,0)</f>
        <v>0</v>
      </c>
      <c r="EZ50" s="66">
        <f>IF((P33="adv"),Info!AD12,0)</f>
        <v>0</v>
      </c>
      <c r="FA50" s="66">
        <f>IF((Q33="adv"),Info!AE12,0)</f>
        <v>0</v>
      </c>
      <c r="FB50" s="66">
        <f>IF((R33="adv"),Info!AF12,0)</f>
        <v>0</v>
      </c>
      <c r="FC50" s="66">
        <f>IF((S33="adv"),Info!AG12,0)</f>
        <v>140.99160000000001</v>
      </c>
      <c r="FD50" s="66">
        <f>IF((T33="adv"),Info!AH12,0)</f>
        <v>0</v>
      </c>
      <c r="FE50" s="66">
        <f>IF((U33="adv"),Info!AI12,0)</f>
        <v>0</v>
      </c>
      <c r="FF50" s="66">
        <f>IF((V33="adv"),Info!AJ12,0)</f>
        <v>0</v>
      </c>
      <c r="FG50" s="66">
        <f>IF((W33="adv"),Info!AK12,0)</f>
        <v>0</v>
      </c>
      <c r="FH50" s="66">
        <f>IF((X33="adv"),Info!AL12,0)</f>
        <v>0</v>
      </c>
      <c r="FI50" s="66">
        <f>IF((Y33="adv"),Info!AM12,0)</f>
        <v>0</v>
      </c>
      <c r="FJ50" s="66">
        <f>IF((Z33="adv"),Info!AN12,0)</f>
        <v>0</v>
      </c>
      <c r="FK50" s="66">
        <f>IF((AA33="adv"),Info!AO12,0)</f>
        <v>0</v>
      </c>
      <c r="FL50" s="66">
        <f>IF((AB33="adv"),Info!AP12,0)</f>
        <v>0</v>
      </c>
      <c r="FM50" s="66">
        <f>IF((AC33="adv"),Info!AQ12,0)</f>
        <v>140.99160000000001</v>
      </c>
      <c r="FN50" s="66">
        <f>IF((AD33="adv"),Info!AR12,0)</f>
        <v>0</v>
      </c>
      <c r="FO50" s="66">
        <f>IF((AE33="adv"),Info!AS12,0)</f>
        <v>0</v>
      </c>
      <c r="FP50" s="66">
        <f>IF((AF33="adv"),Info!AT12,0)</f>
        <v>0</v>
      </c>
      <c r="FQ50" s="66">
        <f>IF((AG33="adv"),Info!AU12,0)</f>
        <v>0</v>
      </c>
      <c r="FR50" s="67">
        <f>SUM(EM50:FQ50)</f>
        <v>563.96640000000002</v>
      </c>
      <c r="FV50" s="65" t="s">
        <v>95</v>
      </c>
      <c r="FW50" s="66">
        <f>IF((C41="adv"),Info!Q12,0)</f>
        <v>0</v>
      </c>
      <c r="FX50" s="66">
        <f>IF((D41="adv"),Info!R12,0)</f>
        <v>0</v>
      </c>
      <c r="FY50" s="66">
        <f>IF((E41="adv"),Info!S12,0)</f>
        <v>0</v>
      </c>
      <c r="FZ50" s="66">
        <f>IF((F41="adv"),Info!T12,0)</f>
        <v>0</v>
      </c>
      <c r="GA50" s="66">
        <f>IF((G41="adv"),Info!U12,0)</f>
        <v>0</v>
      </c>
      <c r="GB50" s="66">
        <f>IF((H41="adv"),Info!V12,0)</f>
        <v>140.99160000000001</v>
      </c>
      <c r="GC50" s="66">
        <f>IF((I41="adv"),Info!W12,0)</f>
        <v>0</v>
      </c>
      <c r="GD50" s="66">
        <f>IF((J41="adv"),Info!X12,0)</f>
        <v>0</v>
      </c>
      <c r="GE50" s="66">
        <f>IF((K41="adv"),Info!Y12,0)</f>
        <v>0</v>
      </c>
      <c r="GF50" s="66">
        <f>IF((L41="adv"),Info!Z12,0)</f>
        <v>0</v>
      </c>
      <c r="GG50" s="66">
        <f>IF((M41="adv"),Info!AA12,0)</f>
        <v>0</v>
      </c>
      <c r="GH50" s="66">
        <f>IF((N41="adv"),Info!AB12,0)</f>
        <v>0</v>
      </c>
      <c r="GI50" s="66">
        <f>IF((O41="adv"),Info!AC12,0)</f>
        <v>0</v>
      </c>
      <c r="GJ50" s="66">
        <f>IF((P41="adv"),Info!AD12,0)</f>
        <v>0</v>
      </c>
      <c r="GK50" s="66">
        <f>IF((Q41="adv"),Info!AE12,0)</f>
        <v>0</v>
      </c>
      <c r="GL50" s="66">
        <f>IF((R41="adv"),Info!AF12,0)</f>
        <v>140.99160000000001</v>
      </c>
      <c r="GM50" s="66">
        <f>IF((S41="adv"),Info!AG12,0)</f>
        <v>0</v>
      </c>
      <c r="GN50" s="66">
        <f>IF((T41="adv"),Info!AH12,0)</f>
        <v>0</v>
      </c>
      <c r="GO50" s="66">
        <f>IF((U41="adv"),Info!AI12,0)</f>
        <v>0</v>
      </c>
      <c r="GP50" s="66">
        <f>IF((V41="adv"),Info!AJ12,0)</f>
        <v>0</v>
      </c>
      <c r="GQ50" s="66">
        <f>IF((W41="adv"),Info!AK12,0)</f>
        <v>0</v>
      </c>
      <c r="GR50" s="66">
        <f>IF((X41="adv"),Info!AL12,0)</f>
        <v>0</v>
      </c>
      <c r="GS50" s="66">
        <f>IF((Y41="adv"),Info!AM12,0)</f>
        <v>0</v>
      </c>
      <c r="GT50" s="66">
        <f>IF((Z41="adv"),Info!AN12,0)</f>
        <v>0</v>
      </c>
      <c r="GU50" s="66">
        <f>IF((AA41="adv"),Info!AO12,0)</f>
        <v>0</v>
      </c>
      <c r="GV50" s="66">
        <f>IF((AB41="adv"),Info!AP12,0)</f>
        <v>140.99160000000001</v>
      </c>
      <c r="GW50" s="66">
        <f>IF((AC41="adv"),Info!AQ12,0)</f>
        <v>0</v>
      </c>
      <c r="GX50" s="66">
        <f>IF((AD41="adv"),Info!AR12,0)</f>
        <v>0</v>
      </c>
      <c r="GY50" s="66">
        <f>IF((AE41="adv"),Info!AS12,0)</f>
        <v>0</v>
      </c>
      <c r="GZ50" s="66">
        <f>IF((AF41="adv"),Info!AT12,0)</f>
        <v>0</v>
      </c>
      <c r="HA50" s="66">
        <f>IF((AG41="adv"),Info!AU12,0)</f>
        <v>0</v>
      </c>
      <c r="HB50" s="67">
        <f>SUM(FW50:HA50)</f>
        <v>422.97480000000002</v>
      </c>
      <c r="HF50" s="65" t="s">
        <v>95</v>
      </c>
      <c r="HG50" s="66">
        <f>IF((C49="adv"),Info!Q12,0)</f>
        <v>0</v>
      </c>
      <c r="HH50" s="66">
        <f>IF((D49="adv"),Info!R12,0)</f>
        <v>0</v>
      </c>
      <c r="HI50" s="66">
        <f>IF((E49="adv"),Info!S12,0)</f>
        <v>0</v>
      </c>
      <c r="HJ50" s="66">
        <f>IF((F49="adv"),Info!T12,0)</f>
        <v>0</v>
      </c>
      <c r="HK50" s="66">
        <f>IF((G49="adv"),Info!U12,0)</f>
        <v>0</v>
      </c>
      <c r="HL50" s="66">
        <f>IF((H49="adv"),Info!V12,0)</f>
        <v>0</v>
      </c>
      <c r="HM50" s="66">
        <f>IF((I49="adv"),Info!W12,0)</f>
        <v>0</v>
      </c>
      <c r="HN50" s="66">
        <f>IF((J49="adv"),Info!X12,0)</f>
        <v>140.99160000000001</v>
      </c>
      <c r="HO50" s="66">
        <f>IF((K49="adv"),Info!Y12,0)</f>
        <v>0</v>
      </c>
      <c r="HP50" s="66">
        <f>IF((L49="adv"),Info!Z12,0)</f>
        <v>0</v>
      </c>
      <c r="HQ50" s="66">
        <f>IF((M49="adv"),Info!AA12,0)</f>
        <v>0</v>
      </c>
      <c r="HR50" s="66">
        <f>IF((N49="adv"),Info!AB12,0)</f>
        <v>0</v>
      </c>
      <c r="HS50" s="66">
        <f>IF((O49="adv"),Info!AC12,0)</f>
        <v>0</v>
      </c>
      <c r="HT50" s="66">
        <f>IF((P49="adv"),Info!AD12,0)</f>
        <v>0</v>
      </c>
      <c r="HU50" s="66">
        <f>IF((Q49="adv"),Info!AE12,0)</f>
        <v>140.99160000000001</v>
      </c>
      <c r="HV50" s="66">
        <f>IF((R49="adv"),Info!AF12,0)</f>
        <v>0</v>
      </c>
      <c r="HW50" s="66">
        <f>IF((S49="adv"),Info!AG12,0)</f>
        <v>0</v>
      </c>
      <c r="HX50" s="66">
        <f>IF((T49="adv"),Info!AH12,0)</f>
        <v>140.99160000000001</v>
      </c>
      <c r="HY50" s="66">
        <f>IF((U49="adv"),Info!AI12,0)</f>
        <v>0</v>
      </c>
      <c r="HZ50" s="66">
        <f>IF((V49="adv"),Info!AJ12,0)</f>
        <v>0</v>
      </c>
      <c r="IA50" s="66">
        <f>IF((W49="adv"),Info!AK12,0)</f>
        <v>0</v>
      </c>
      <c r="IB50" s="66">
        <f>IF((X49="adv"),Info!AL12,0)</f>
        <v>0</v>
      </c>
      <c r="IC50" s="66">
        <f>IF((Y49="adv"),Info!AM12,0)</f>
        <v>0</v>
      </c>
      <c r="ID50" s="66">
        <f>IF((Z49="adv"),Info!AN12,0)</f>
        <v>0</v>
      </c>
      <c r="IE50" s="66">
        <f>IF((AA49="adv"),Info!AO12,0)</f>
        <v>0</v>
      </c>
      <c r="IF50" s="66">
        <f>IF((AB49="adv"),Info!AP12,0)</f>
        <v>0</v>
      </c>
      <c r="IG50" s="66">
        <f>IF((AC49="adv"),Info!AQ12,0)</f>
        <v>0</v>
      </c>
      <c r="IH50" s="66">
        <f>IF((AD49="adv"),Info!AR12,0)</f>
        <v>140.99160000000001</v>
      </c>
      <c r="II50" s="66">
        <f>IF((AE49="adv"),Info!AS12,0)</f>
        <v>0</v>
      </c>
      <c r="IJ50" s="66">
        <f>IF((AF49="adv"),Info!AT12,0)</f>
        <v>0</v>
      </c>
      <c r="IK50" s="66">
        <f>IF((AG49="adv"),Info!AU12,0)</f>
        <v>0</v>
      </c>
      <c r="IL50" s="67">
        <f>SUM(HG50:IK50)</f>
        <v>563.96640000000002</v>
      </c>
    </row>
    <row r="51" spans="3:318"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1">
        <f>SUM(BN29:BN50)</f>
        <v>3273.8647999999998</v>
      </c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64">
        <f>SUM(CX29:CX50)</f>
        <v>3432.4364000000005</v>
      </c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64">
        <f>SUM(EH29:EH50)</f>
        <v>3294.9608000000003</v>
      </c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64">
        <f>SUM(FR29:FR50)</f>
        <v>3700.8244000000004</v>
      </c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H51" s="22"/>
      <c r="GI51" s="22"/>
      <c r="GJ51" s="22"/>
      <c r="GK51" s="22"/>
      <c r="GL51" s="22"/>
      <c r="GM51" s="22"/>
      <c r="GN51" s="22"/>
      <c r="GO51" s="22"/>
      <c r="GP51" s="22"/>
      <c r="GQ51" s="22"/>
      <c r="GR51" s="22"/>
      <c r="GS51" s="22"/>
      <c r="GT51" s="22"/>
      <c r="GU51" s="22"/>
      <c r="GV51" s="22"/>
      <c r="GW51" s="22"/>
      <c r="GX51" s="22"/>
      <c r="GY51" s="22"/>
      <c r="GZ51" s="22"/>
      <c r="HA51" s="22"/>
      <c r="HB51" s="64">
        <f>SUM(HB29:HB50)</f>
        <v>3845.8008</v>
      </c>
      <c r="HG51" s="22"/>
      <c r="HH51" s="22"/>
      <c r="HI51" s="22"/>
      <c r="HJ51" s="22"/>
      <c r="HK51" s="22"/>
      <c r="HL51" s="22"/>
      <c r="HM51" s="22"/>
      <c r="HN51" s="22"/>
      <c r="HO51" s="22"/>
      <c r="HP51" s="22"/>
      <c r="HQ51" s="22"/>
      <c r="HR51" s="22"/>
      <c r="HS51" s="22"/>
      <c r="HT51" s="22"/>
      <c r="HU51" s="22"/>
      <c r="HV51" s="22"/>
      <c r="HW51" s="22"/>
      <c r="HX51" s="22"/>
      <c r="HY51" s="22"/>
      <c r="HZ51" s="22"/>
      <c r="IA51" s="22"/>
      <c r="IB51" s="22"/>
      <c r="IC51" s="22"/>
      <c r="ID51" s="22"/>
      <c r="IE51" s="22"/>
      <c r="IF51" s="22"/>
      <c r="IG51" s="22"/>
      <c r="IH51" s="22"/>
      <c r="II51" s="22"/>
      <c r="IJ51" s="22"/>
      <c r="IK51" s="22"/>
      <c r="IL51" s="64">
        <f>SUM(IL29:IL50)</f>
        <v>3103.1044000000011</v>
      </c>
    </row>
    <row r="52" spans="3:318">
      <c r="BR52" s="83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</row>
    <row r="53" spans="3:318">
      <c r="AH53" s="121" t="s">
        <v>123</v>
      </c>
      <c r="AI53" s="128" t="s">
        <v>3</v>
      </c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</row>
    <row r="54" spans="3:318">
      <c r="AI54" s="128" t="s">
        <v>6</v>
      </c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</row>
    <row r="55" spans="3:318">
      <c r="AI55" s="128" t="s">
        <v>8</v>
      </c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</row>
    <row r="56" spans="3:318">
      <c r="AI56" s="128" t="s">
        <v>11</v>
      </c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</row>
    <row r="57" spans="3:318">
      <c r="AI57" s="128" t="s">
        <v>12</v>
      </c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</row>
    <row r="58" spans="3:318">
      <c r="AI58" s="128" t="s">
        <v>15</v>
      </c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</row>
    <row r="59" spans="3:318">
      <c r="AI59" s="128" t="s">
        <v>16</v>
      </c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</row>
    <row r="60" spans="3:318">
      <c r="AI60" s="128" t="s">
        <v>17</v>
      </c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</row>
    <row r="61" spans="3:318">
      <c r="AI61" s="128" t="s">
        <v>18</v>
      </c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</row>
    <row r="62" spans="3:318">
      <c r="AI62" s="128" t="s">
        <v>19</v>
      </c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</row>
    <row r="63" spans="3:318">
      <c r="AI63" s="128" t="s">
        <v>20</v>
      </c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</row>
    <row r="64" spans="3:318">
      <c r="AI64" s="128" t="s">
        <v>21</v>
      </c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</row>
    <row r="66" spans="34:39">
      <c r="AJ66" s="124" t="s">
        <v>35</v>
      </c>
      <c r="AK66" s="124" t="s">
        <v>36</v>
      </c>
      <c r="AL66" s="124" t="s">
        <v>37</v>
      </c>
    </row>
    <row r="67" spans="34:39">
      <c r="AH67" s="128" t="s">
        <v>124</v>
      </c>
      <c r="AI67" s="128" t="s">
        <v>3</v>
      </c>
      <c r="AJ67" s="76">
        <f>COUNTIFS(C5:AG5,"=V")</f>
        <v>6</v>
      </c>
      <c r="AK67" s="76">
        <f>COUNTIFS(C5:AG5,"=L")</f>
        <v>6</v>
      </c>
      <c r="AL67" s="76">
        <f>COUNTIFS(C5:AG5,"=N")</f>
        <v>6</v>
      </c>
      <c r="AM67" s="76">
        <f>SUM(AJ67:AL67)</f>
        <v>18</v>
      </c>
    </row>
    <row r="68" spans="34:39">
      <c r="AI68" s="128" t="s">
        <v>6</v>
      </c>
      <c r="AJ68" s="76">
        <f>COUNTIFS(C9:AG9,"=V")</f>
        <v>6</v>
      </c>
      <c r="AK68" s="76">
        <f>COUNTIFS(C9:AG9,"=L")</f>
        <v>6</v>
      </c>
      <c r="AL68" s="76">
        <f>COUNTIFS(C9:AG9,"=N")</f>
        <v>6</v>
      </c>
      <c r="AM68" s="76">
        <f t="shared" ref="AM68:AM78" si="12">SUM(AJ68:AL68)</f>
        <v>18</v>
      </c>
    </row>
    <row r="69" spans="34:39">
      <c r="AI69" s="128" t="s">
        <v>8</v>
      </c>
      <c r="AJ69" s="76">
        <f>COUNTIFS(C13:AG13,"=V")</f>
        <v>6</v>
      </c>
      <c r="AK69" s="76">
        <f>COUNTIFS(C13:AG13,"=L")</f>
        <v>6</v>
      </c>
      <c r="AL69" s="76">
        <f>COUNTIFS(C13:AG13,"=N")</f>
        <v>6</v>
      </c>
      <c r="AM69" s="76">
        <f t="shared" si="12"/>
        <v>18</v>
      </c>
    </row>
    <row r="70" spans="34:39">
      <c r="AI70" s="128" t="s">
        <v>11</v>
      </c>
      <c r="AJ70" s="76">
        <f>COUNTIFS(C17:AG17,"=V")</f>
        <v>6</v>
      </c>
      <c r="AK70" s="76">
        <f>COUNTIFS(C17:AG17,"=L")</f>
        <v>6</v>
      </c>
      <c r="AL70" s="76">
        <f>COUNTIFS(C17:AG17,"=N")</f>
        <v>6</v>
      </c>
      <c r="AM70" s="76">
        <f t="shared" si="12"/>
        <v>18</v>
      </c>
    </row>
    <row r="71" spans="34:39">
      <c r="AI71" s="128" t="s">
        <v>12</v>
      </c>
      <c r="AJ71" s="76">
        <f>COUNTIFS(C21:AG21,"=V")</f>
        <v>6</v>
      </c>
      <c r="AK71" s="76">
        <f>COUNTIFS(C21:AG21,"=L")</f>
        <v>6</v>
      </c>
      <c r="AL71" s="76">
        <f>COUNTIFS(C21:AG21,"=N")</f>
        <v>6</v>
      </c>
      <c r="AM71" s="76">
        <f t="shared" si="12"/>
        <v>18</v>
      </c>
    </row>
    <row r="72" spans="34:39">
      <c r="AI72" s="128" t="s">
        <v>15</v>
      </c>
      <c r="AJ72" s="76">
        <f>COUNTIFS(C25:AG25,"=V")</f>
        <v>6</v>
      </c>
      <c r="AK72" s="76">
        <f>COUNTIFS(C25:AG25,"=l")</f>
        <v>6</v>
      </c>
      <c r="AL72" s="76">
        <f>COUNTIFS(C25:AG25,"=N")</f>
        <v>6</v>
      </c>
      <c r="AM72" s="76">
        <f t="shared" si="12"/>
        <v>18</v>
      </c>
    </row>
    <row r="73" spans="34:39">
      <c r="AI73" s="128" t="s">
        <v>16</v>
      </c>
      <c r="AJ73" s="76">
        <f>COUNTIFS(C29:AG29,"=V")</f>
        <v>6</v>
      </c>
      <c r="AK73" s="76">
        <f>COUNTIFS(C29:AG29,"=L")</f>
        <v>6</v>
      </c>
      <c r="AL73" s="76">
        <f>COUNTIFS(C29:AG29,"=N")</f>
        <v>6</v>
      </c>
      <c r="AM73" s="76">
        <f t="shared" si="12"/>
        <v>18</v>
      </c>
    </row>
    <row r="74" spans="34:39">
      <c r="AI74" s="128" t="s">
        <v>17</v>
      </c>
      <c r="AJ74" s="76">
        <f>COUNTIFS(C33:AG33,"=V")</f>
        <v>7</v>
      </c>
      <c r="AK74" s="76">
        <f>COUNTIFS(C33:AG33,"=L")</f>
        <v>6</v>
      </c>
      <c r="AL74" s="76">
        <f>COUNTIFS(C33:AG33,"=N")</f>
        <v>6</v>
      </c>
      <c r="AM74" s="76">
        <f t="shared" si="12"/>
        <v>19</v>
      </c>
    </row>
    <row r="75" spans="34:39">
      <c r="AI75" s="128" t="s">
        <v>18</v>
      </c>
      <c r="AJ75" s="76">
        <f>COUNTIFS(C37:AG37,"=V")</f>
        <v>6</v>
      </c>
      <c r="AK75" s="76">
        <f>COUNTIFS(C37:AG37,"=L")</f>
        <v>6</v>
      </c>
      <c r="AL75" s="76">
        <f>COUNTIFS(C37:AG37,"=N")</f>
        <v>6</v>
      </c>
      <c r="AM75" s="76">
        <f t="shared" si="12"/>
        <v>18</v>
      </c>
    </row>
    <row r="76" spans="34:39">
      <c r="AI76" s="128" t="s">
        <v>19</v>
      </c>
      <c r="AJ76" s="76">
        <f>COUNTIFS(C41:AG41,"=V")</f>
        <v>7</v>
      </c>
      <c r="AK76" s="76">
        <f>COUNTIFS(C41:AG41,"=L")</f>
        <v>6</v>
      </c>
      <c r="AL76" s="76">
        <f>COUNTIFS(C41:AG41,"=N")</f>
        <v>6</v>
      </c>
      <c r="AM76" s="76">
        <f t="shared" si="12"/>
        <v>19</v>
      </c>
    </row>
    <row r="77" spans="34:39">
      <c r="AI77" s="128" t="s">
        <v>20</v>
      </c>
      <c r="AJ77" s="76">
        <f>COUNTIFS(C45:AG45,"=V")</f>
        <v>6</v>
      </c>
      <c r="AK77" s="76">
        <f>COUNTIFS(C45:AG45,"=L")</f>
        <v>6</v>
      </c>
      <c r="AL77" s="76">
        <f>COUNTIFS(C45:AG45,"=N")</f>
        <v>6</v>
      </c>
      <c r="AM77" s="76">
        <f t="shared" si="12"/>
        <v>18</v>
      </c>
    </row>
    <row r="78" spans="34:39">
      <c r="AI78" s="128" t="s">
        <v>21</v>
      </c>
      <c r="AJ78" s="76">
        <f>COUNTIFS(C49:AG49,"=V")</f>
        <v>6</v>
      </c>
      <c r="AK78" s="76">
        <f>COUNTIFS(C49:AG49,"=l")</f>
        <v>7</v>
      </c>
      <c r="AL78" s="76">
        <f>COUNTIFS(C49:AG49,"=n")</f>
        <v>6</v>
      </c>
      <c r="AM78" s="76">
        <f t="shared" si="12"/>
        <v>19</v>
      </c>
    </row>
  </sheetData>
  <phoneticPr fontId="18" type="noConversion"/>
  <conditionalFormatting sqref="CY4:DA26 CU27:DY27 CY28:DA49">
    <cfRule type="cellIs" dxfId="237" priority="177" stopIfTrue="1" operator="equal">
      <formula>"112.75"</formula>
    </cfRule>
  </conditionalFormatting>
  <conditionalFormatting sqref="CT27 DZ27:FC27 FE27:GI27 HQ27:IS27 IU4:JY49 KA4:LE49 EI4:EK26 EI28:EK49 FS4:FU26 FS28:FU49 IM4:IS26 IM28:IS49">
    <cfRule type="cellIs" dxfId="236" priority="182" stopIfTrue="1" operator="equal">
      <formula>"112.75"</formula>
    </cfRule>
  </conditionalFormatting>
  <conditionalFormatting sqref="JZ4:JZ49 LF4:LF49">
    <cfRule type="cellIs" dxfId="235" priority="194" stopIfTrue="1" operator="equal">
      <formula>"112.75"</formula>
    </cfRule>
  </conditionalFormatting>
  <conditionalFormatting sqref="GJ27:HP27 HC4:HE26 HC28:HE49">
    <cfRule type="cellIs" dxfId="234" priority="189" stopIfTrue="1" operator="equal">
      <formula>"112.75"</formula>
    </cfRule>
  </conditionalFormatting>
  <conditionalFormatting sqref="BO4:BQ49 BR27:CS27">
    <cfRule type="cellIs" dxfId="233" priority="169" stopIfTrue="1" operator="equal">
      <formula>"112.75"</formula>
    </cfRule>
  </conditionalFormatting>
  <conditionalFormatting sqref="AG29 AG33 AG41 AG49">
    <cfRule type="cellIs" dxfId="232" priority="240" stopIfTrue="1" operator="equal">
      <formula>"L"</formula>
    </cfRule>
  </conditionalFormatting>
  <conditionalFormatting sqref="AG13 AG21">
    <cfRule type="cellIs" dxfId="231" priority="203" stopIfTrue="1" operator="equal">
      <formula>"L"</formula>
    </cfRule>
  </conditionalFormatting>
  <conditionalFormatting sqref="D13:AF13 C17:AF17 C21:AF21">
    <cfRule type="cellIs" dxfId="230" priority="198" stopIfTrue="1" operator="equal">
      <formula>"L"</formula>
    </cfRule>
  </conditionalFormatting>
  <conditionalFormatting sqref="C25:AF25 C29:AF29 C33:AF33 C37:AF37 C41:AF41 C45:AE45 C49:AF49">
    <cfRule type="cellIs" dxfId="229" priority="213" stopIfTrue="1" operator="equal">
      <formula>"L"</formula>
    </cfRule>
  </conditionalFormatting>
  <conditionalFormatting sqref="AF45">
    <cfRule type="cellIs" dxfId="228" priority="164" stopIfTrue="1" operator="equal">
      <formula>"L"</formula>
    </cfRule>
  </conditionalFormatting>
  <conditionalFormatting sqref="AH38:AH40 AH42:AH43 AH48:AH49 C51:AH52 AJ53:BO53">
    <cfRule type="cellIs" dxfId="227" priority="243" stopIfTrue="1" operator="equal">
      <formula>"L"</formula>
    </cfRule>
  </conditionalFormatting>
  <conditionalFormatting sqref="AH46:AH47">
    <cfRule type="cellIs" dxfId="226" priority="245" stopIfTrue="1" operator="equal">
      <formula>"L"</formula>
    </cfRule>
  </conditionalFormatting>
  <conditionalFormatting sqref="AH30 AG31">
    <cfRule type="cellIs" dxfId="225" priority="232" stopIfTrue="1" operator="equal">
      <formula>"L"</formula>
    </cfRule>
  </conditionalFormatting>
  <conditionalFormatting sqref="AG29 AG33 AG41 AG49">
    <cfRule type="cellIs" dxfId="224" priority="236" stopIfTrue="1" operator="equal">
      <formula>"L"</formula>
    </cfRule>
  </conditionalFormatting>
  <conditionalFormatting sqref="AG13 AG21">
    <cfRule type="cellIs" dxfId="223" priority="200" stopIfTrue="1" operator="equal">
      <formula>"L"</formula>
    </cfRule>
  </conditionalFormatting>
  <conditionalFormatting sqref="AG25 C26:AG26 C30:AG30 C34:AG34 AG35 AG37 C38:AG38 C42:AG42 AG43 C46:AG46">
    <cfRule type="cellIs" dxfId="222" priority="206" stopIfTrue="1" operator="equal">
      <formula>"L"</formula>
    </cfRule>
  </conditionalFormatting>
  <conditionalFormatting sqref="H5:I5">
    <cfRule type="cellIs" dxfId="221" priority="219" stopIfTrue="1" operator="equal">
      <formula>"L"</formula>
    </cfRule>
  </conditionalFormatting>
  <conditionalFormatting sqref="F5:G5">
    <cfRule type="cellIs" dxfId="220" priority="223" stopIfTrue="1" operator="equal">
      <formula>"L"</formula>
    </cfRule>
  </conditionalFormatting>
  <conditionalFormatting sqref="C31:AF31 C35:AF35 C43:AF43">
    <cfRule type="cellIs" dxfId="219" priority="227" stopIfTrue="1" operator="equal">
      <formula>"L"</formula>
    </cfRule>
  </conditionalFormatting>
  <conditionalFormatting sqref="H5:K5">
    <cfRule type="cellIs" dxfId="218" priority="218" stopIfTrue="1" operator="equal">
      <formula>"L"</formula>
    </cfRule>
  </conditionalFormatting>
  <conditionalFormatting sqref="H5:I5">
    <cfRule type="cellIs" dxfId="217" priority="216" stopIfTrue="1" operator="equal">
      <formula>"L"</formula>
    </cfRule>
  </conditionalFormatting>
  <conditionalFormatting sqref="C25:AF25 AH26 C29:AF29 C33:AF33 C37:AF37 C41:AF41 C45:AE45 C49:AF49">
    <cfRule type="cellIs" dxfId="216" priority="209" stopIfTrue="1" operator="equal">
      <formula>"L"</formula>
    </cfRule>
  </conditionalFormatting>
  <conditionalFormatting sqref="C5:E5 C9:AF10 AG14 AG22 AF45:AG45 C48 L5:AG5 C13:AF14 C17:AG18 C21:AF22 C50:AG50">
    <cfRule type="cellIs" dxfId="215" priority="157" stopIfTrue="1" operator="equal">
      <formula>"L"</formula>
    </cfRule>
  </conditionalFormatting>
  <conditionalFormatting sqref="AG29 AG33 AH38:AH40 AG41 AH42:AH43 AH46:AH48 AG49:AH49 C51:AH52 AJ53:BO53">
    <cfRule type="cellIs" dxfId="214" priority="239" stopIfTrue="1" operator="equal">
      <formula>"N"</formula>
    </cfRule>
  </conditionalFormatting>
  <conditionalFormatting sqref="F5:G5 J5:K5 C31:AG31 C35:AF35 C43:AF43">
    <cfRule type="cellIs" dxfId="213" priority="222" stopIfTrue="1" operator="equal">
      <formula>"N"</formula>
    </cfRule>
  </conditionalFormatting>
  <conditionalFormatting sqref="J5:K5 AG29 AH30 AG33 AG41 AG49">
    <cfRule type="cellIs" dxfId="212" priority="221" stopIfTrue="1" operator="equal">
      <formula>"N"</formula>
    </cfRule>
  </conditionalFormatting>
  <conditionalFormatting sqref="J5:K5 AG13 AG21 AF45">
    <cfRule type="cellIs" dxfId="211" priority="163" stopIfTrue="1" operator="equal">
      <formula>"N"</formula>
    </cfRule>
  </conditionalFormatting>
  <conditionalFormatting sqref="D13:AF13 C17:AF17 C21:AF21 AH26">
    <cfRule type="cellIs" dxfId="210" priority="197" stopIfTrue="1" operator="equal">
      <formula>"N"</formula>
    </cfRule>
  </conditionalFormatting>
  <conditionalFormatting sqref="H5:I5 C25:AF25 C29:AF29 C33:AF33 C37:AF37 C41:AF41 C45:AE45 C49:AF49">
    <cfRule type="cellIs" dxfId="209" priority="212" stopIfTrue="1" operator="equal">
      <formula>"N"</formula>
    </cfRule>
  </conditionalFormatting>
  <conditionalFormatting sqref="AG13 AG21 C25:AG26 C29:AF30 AG30 C33:AF34 AG34:AG35 C37:AG38 C41:AF42 AG42:AG43 C45:AE46 AF46:AG46 C49:AF49">
    <cfRule type="cellIs" dxfId="208" priority="202" stopIfTrue="1" operator="equal">
      <formula>"N"</formula>
    </cfRule>
  </conditionalFormatting>
  <conditionalFormatting sqref="C5:E5 C9:AF10 AG14 AG22 AF45:AG45 C48 L5:AG5 C13:AF14 C17:AG18 C21:AF22 C50:AG50">
    <cfRule type="cellIs" dxfId="207" priority="156" stopIfTrue="1" operator="equal">
      <formula>"N"</formula>
    </cfRule>
  </conditionalFormatting>
  <conditionalFormatting sqref="C25:AF25 C29:AF29 C33:AF33 C37:AF37 C41:AF41 C45:AE45 C49:AF49">
    <cfRule type="cellIs" dxfId="206" priority="214" stopIfTrue="1" operator="equal">
      <formula>"V"</formula>
    </cfRule>
  </conditionalFormatting>
  <conditionalFormatting sqref="D13:AF13 C17:AF17 C21:AF21">
    <cfRule type="cellIs" dxfId="205" priority="199" stopIfTrue="1" operator="equal">
      <formula>"V"</formula>
    </cfRule>
  </conditionalFormatting>
  <conditionalFormatting sqref="AG13 AG21">
    <cfRule type="cellIs" dxfId="204" priority="204" stopIfTrue="1" operator="equal">
      <formula>"V"</formula>
    </cfRule>
  </conditionalFormatting>
  <conditionalFormatting sqref="AG29 AG33 AG41 AG49">
    <cfRule type="cellIs" dxfId="203" priority="241" stopIfTrue="1" operator="equal">
      <formula>"V"</formula>
    </cfRule>
  </conditionalFormatting>
  <conditionalFormatting sqref="AF45">
    <cfRule type="cellIs" dxfId="202" priority="165" stopIfTrue="1" operator="equal">
      <formula>"V"</formula>
    </cfRule>
  </conditionalFormatting>
  <conditionalFormatting sqref="H5:I5 C51:AH52 AJ53:BO53">
    <cfRule type="cellIs" dxfId="201" priority="217" stopIfTrue="1" operator="equal">
      <formula>"V"</formula>
    </cfRule>
  </conditionalFormatting>
  <conditionalFormatting sqref="AH26">
    <cfRule type="cellIs" dxfId="200" priority="215" stopIfTrue="1" operator="equal">
      <formula>"V"</formula>
    </cfRule>
  </conditionalFormatting>
  <conditionalFormatting sqref="AG13 AG21">
    <cfRule type="cellIs" dxfId="199" priority="201" stopIfTrue="1" operator="equal">
      <formula>"V"</formula>
    </cfRule>
  </conditionalFormatting>
  <conditionalFormatting sqref="J5:K5">
    <cfRule type="cellIs" dxfId="198" priority="220" stopIfTrue="1" operator="equal">
      <formula>"V"</formula>
    </cfRule>
  </conditionalFormatting>
  <conditionalFormatting sqref="C25:AF25 C29:AF29 C33:AF33 C37:AF37 C41:AF41 C45:AE45 C49:AF49">
    <cfRule type="cellIs" dxfId="197" priority="210" stopIfTrue="1" operator="equal">
      <formula>"V"</formula>
    </cfRule>
  </conditionalFormatting>
  <conditionalFormatting sqref="AG25 C26:AG26 C30:AG30 C34:AG34 AG35 AG37 C38:AG38 C42:AG42 AG43 C46:AG46">
    <cfRule type="cellIs" dxfId="196" priority="207" stopIfTrue="1" operator="equal">
      <formula>"V"</formula>
    </cfRule>
  </conditionalFormatting>
  <conditionalFormatting sqref="F5:G5">
    <cfRule type="cellIs" dxfId="195" priority="225" stopIfTrue="1" operator="equal">
      <formula>"V"</formula>
    </cfRule>
  </conditionalFormatting>
  <conditionalFormatting sqref="C31:AF31 C35:AF35 C43:AF43">
    <cfRule type="cellIs" dxfId="194" priority="228" stopIfTrue="1" operator="equal">
      <formula>"V"</formula>
    </cfRule>
  </conditionalFormatting>
  <conditionalFormatting sqref="AH30">
    <cfRule type="cellIs" dxfId="193" priority="233" stopIfTrue="1" operator="equal">
      <formula>"V"</formula>
    </cfRule>
  </conditionalFormatting>
  <conditionalFormatting sqref="AH46:AH47">
    <cfRule type="cellIs" dxfId="192" priority="246" stopIfTrue="1" operator="equal">
      <formula>"V"</formula>
    </cfRule>
  </conditionalFormatting>
  <conditionalFormatting sqref="AH38:AH40 AH42:AH43 AH48:AH49">
    <cfRule type="cellIs" dxfId="191" priority="244" stopIfTrue="1" operator="equal">
      <formula>"V"</formula>
    </cfRule>
  </conditionalFormatting>
  <conditionalFormatting sqref="AG29 AG33 AG41 AG49">
    <cfRule type="cellIs" dxfId="190" priority="237" stopIfTrue="1" operator="equal">
      <formula>"V"</formula>
    </cfRule>
  </conditionalFormatting>
  <conditionalFormatting sqref="AG31">
    <cfRule type="cellIs" dxfId="189" priority="234" stopIfTrue="1" operator="equal">
      <formula>"V"</formula>
    </cfRule>
  </conditionalFormatting>
  <conditionalFormatting sqref="F5:G5">
    <cfRule type="cellIs" dxfId="188" priority="226" stopIfTrue="1" operator="equal">
      <formula>"V"</formula>
    </cfRule>
  </conditionalFormatting>
  <conditionalFormatting sqref="F5:G5">
    <cfRule type="cellIs" dxfId="187" priority="224" stopIfTrue="1" operator="equal">
      <formula>"V"</formula>
    </cfRule>
  </conditionalFormatting>
  <conditionalFormatting sqref="C5:E5 C9:AF10 AG14 AG22 AF45:AG45 C48 L5:AG5 C13:AF14 C17:AG18 C21:AF22 C50:AG50">
    <cfRule type="cellIs" dxfId="186" priority="158" stopIfTrue="1" operator="equal">
      <formula>"V"</formula>
    </cfRule>
  </conditionalFormatting>
  <conditionalFormatting sqref="CY4:DA26 CU27:DY27 CY28:DA49">
    <cfRule type="cellIs" dxfId="185" priority="179" stopIfTrue="1" operator="equal">
      <formula>"Za"</formula>
    </cfRule>
  </conditionalFormatting>
  <conditionalFormatting sqref="BO4:BQ49 BR27:CS27">
    <cfRule type="cellIs" dxfId="184" priority="171" stopIfTrue="1" operator="equal">
      <formula>"Za"</formula>
    </cfRule>
  </conditionalFormatting>
  <conditionalFormatting sqref="EA27:FC27 FE27:GI27 HQ27:IS27 IU4:JY49 KA4:LE49 EI4:EK26 EI28:EK49 FS4:FU26 FS28:FU49 IM4:IS26 IM28:IS49">
    <cfRule type="cellIs" dxfId="183" priority="186" stopIfTrue="1" operator="equal">
      <formula>"Za"</formula>
    </cfRule>
  </conditionalFormatting>
  <conditionalFormatting sqref="GJ27 HP27">
    <cfRule type="cellIs" dxfId="182" priority="191" stopIfTrue="1" operator="equal">
      <formula>"Za"</formula>
    </cfRule>
  </conditionalFormatting>
  <conditionalFormatting sqref="C4:AG4 C8:AE8 C12:AG12 C16:AF16 C20:AG20 JZ4:JZ49 LF4:LF49">
    <cfRule type="cellIs" dxfId="181" priority="196" stopIfTrue="1" operator="equal">
      <formula>"Za"</formula>
    </cfRule>
  </conditionalFormatting>
  <conditionalFormatting sqref="C24:AF24 C28:AF28 C32:AF32 C36:AF36 C40:AF40 C44:AF44 D48:AF48 GK27:HO27 HC4:HE26 HC28:HE49">
    <cfRule type="cellIs" dxfId="180" priority="192" stopIfTrue="1" operator="equal">
      <formula>"Za"</formula>
    </cfRule>
  </conditionalFormatting>
  <conditionalFormatting sqref="AH29 AH33 AH37 AH41 AH45">
    <cfRule type="cellIs" dxfId="179" priority="242" stopIfTrue="1" operator="equal">
      <formula>"Za"</formula>
    </cfRule>
  </conditionalFormatting>
  <conditionalFormatting sqref="CT27 DZ27">
    <cfRule type="cellIs" dxfId="178" priority="184" stopIfTrue="1" operator="equal">
      <formula>"Za"</formula>
    </cfRule>
  </conditionalFormatting>
  <conditionalFormatting sqref="AG28 AG32 AG40 AG48">
    <cfRule type="cellIs" dxfId="177" priority="230" stopIfTrue="1" operator="equal">
      <formula>"Za"</formula>
    </cfRule>
  </conditionalFormatting>
  <conditionalFormatting sqref="C48">
    <cfRule type="cellIs" dxfId="176" priority="161" stopIfTrue="1" operator="equal">
      <formula>"Za"</formula>
    </cfRule>
  </conditionalFormatting>
  <conditionalFormatting sqref="C48">
    <cfRule type="cellIs" dxfId="175" priority="162" stopIfTrue="1" operator="equal">
      <formula>"ZA;Zo"</formula>
    </cfRule>
  </conditionalFormatting>
  <conditionalFormatting sqref="AG25 C26:AG26 C30:AG30 C34:AG34 AG35 AG37 C38:AG38 C42:AG42 AG43 C46:AG46">
    <cfRule type="cellIs" dxfId="174" priority="208" stopIfTrue="1" operator="equal">
      <formula>"ZA;Zo"</formula>
    </cfRule>
  </conditionalFormatting>
  <conditionalFormatting sqref="AG31">
    <cfRule type="cellIs" dxfId="173" priority="235" stopIfTrue="1" operator="equal">
      <formula>"ZA;Zo"</formula>
    </cfRule>
  </conditionalFormatting>
  <conditionalFormatting sqref="AG29 AG33 AG41 AG49">
    <cfRule type="cellIs" dxfId="172" priority="238" stopIfTrue="1" operator="equal">
      <formula>"ZA;Zo"</formula>
    </cfRule>
  </conditionalFormatting>
  <conditionalFormatting sqref="C24:AF24 C28:AF28 C32:AF32 C36:AF36 C40:AF40 C44:AF44 D48:AF48">
    <cfRule type="cellIs" dxfId="171" priority="205" stopIfTrue="1" operator="equal">
      <formula>"ZA;Zo"</formula>
    </cfRule>
  </conditionalFormatting>
  <conditionalFormatting sqref="AG28 AG32 AG40 AG48">
    <cfRule type="cellIs" dxfId="170" priority="231" stopIfTrue="1" operator="equal">
      <formula>"ZA;Zo"</formula>
    </cfRule>
  </conditionalFormatting>
  <conditionalFormatting sqref="C31:AF31 C35:AF35 C43:AF43">
    <cfRule type="cellIs" dxfId="169" priority="229" stopIfTrue="1" operator="equal">
      <formula>"ZA;Zo"</formula>
    </cfRule>
  </conditionalFormatting>
  <conditionalFormatting sqref="AG24 C25:AF25 C29:AF29 C33:AF33 AG36 C37:AF37 C41:AF41 AG44 C45:AE45 C49:AF49">
    <cfRule type="cellIs" dxfId="168" priority="211" stopIfTrue="1" operator="equal">
      <formula>"ZA;Zo"</formula>
    </cfRule>
  </conditionalFormatting>
  <conditionalFormatting sqref="C27:AG27 C39:AG39 AF45:AG45 C47:AG47">
    <cfRule type="cellIs" dxfId="167" priority="159" stopIfTrue="1" operator="equal">
      <formula>"ZA;Zo"</formula>
    </cfRule>
  </conditionalFormatting>
  <conditionalFormatting sqref="GJ27:HP27 HC4:HE26 HC28:HE49">
    <cfRule type="cellIs" dxfId="166" priority="190" stopIfTrue="1" operator="equal">
      <formula>"Zo"</formula>
    </cfRule>
  </conditionalFormatting>
  <conditionalFormatting sqref="BO4:BQ49 BR27:CS27">
    <cfRule type="cellIs" dxfId="165" priority="170" stopIfTrue="1" operator="equal">
      <formula>"Zo"</formula>
    </cfRule>
  </conditionalFormatting>
  <conditionalFormatting sqref="C24:AF24 C28:AG28 C32:AG32 C36:AF36 C40:AG40 C44:AF44 D48:AG48 CT27 DZ27">
    <cfRule type="cellIs" dxfId="164" priority="183" stopIfTrue="1" operator="equal">
      <formula>"Zo"</formula>
    </cfRule>
  </conditionalFormatting>
  <conditionalFormatting sqref="CY4:DA26 CU27:DY27 CY28:DA49">
    <cfRule type="cellIs" dxfId="163" priority="178" stopIfTrue="1" operator="equal">
      <formula>"Zo"</formula>
    </cfRule>
  </conditionalFormatting>
  <conditionalFormatting sqref="JZ4:JZ49 LF4:LF49">
    <cfRule type="cellIs" dxfId="162" priority="195" stopIfTrue="1" operator="equal">
      <formula>"Zo"</formula>
    </cfRule>
  </conditionalFormatting>
  <conditionalFormatting sqref="C4:AG4 C8:AE8 C12:AG12 C16:AF16 C20:AG20 AH29 AH33 AH37 AH41 AH45 EA27:FC27 FE27:GI27 HQ27:IS27 IU4:JY49 KA4:LE49 EI4:EK26 EI28:EK49 FS4:FU26 FS28:FU49 IM4:IS26 IM28:IS49">
    <cfRule type="cellIs" dxfId="161" priority="185" stopIfTrue="1" operator="equal">
      <formula>"Zo"</formula>
    </cfRule>
  </conditionalFormatting>
  <conditionalFormatting sqref="C48">
    <cfRule type="cellIs" dxfId="160" priority="160" stopIfTrue="1" operator="equal">
      <formula>"Zo"</formula>
    </cfRule>
  </conditionalFormatting>
  <conditionalFormatting sqref="CT27 DZ27">
    <cfRule type="cellIs" dxfId="159" priority="181" stopIfTrue="1" operator="equal">
      <formula>112.75</formula>
    </cfRule>
  </conditionalFormatting>
  <conditionalFormatting sqref="GJ27 HP27">
    <cfRule type="cellIs" dxfId="158" priority="188" stopIfTrue="1" operator="equal">
      <formula>112.75</formula>
    </cfRule>
  </conditionalFormatting>
  <conditionalFormatting sqref="CY4:DA26 CU27:DY27 EA27:FC27 FE27:GI27 HQ27:IS27 IU4:JY49 KA4:LE49 CY28:DA49 EI4:EK26 EI28:EK49 FS4:FU26 FS28:FU49 IM4:IS26 IM28:IS49">
    <cfRule type="cellIs" dxfId="157" priority="176" stopIfTrue="1" operator="equal">
      <formula>112.75</formula>
    </cfRule>
  </conditionalFormatting>
  <conditionalFormatting sqref="JZ4:JZ49 LF4:LF49">
    <cfRule type="cellIs" dxfId="156" priority="193" stopIfTrue="1" operator="equal">
      <formula>112.75</formula>
    </cfRule>
  </conditionalFormatting>
  <conditionalFormatting sqref="BO4:BQ49 BR27:CS27 GK27:HO27 HC4:HE26 HC28:HE49">
    <cfRule type="cellIs" dxfId="155" priority="168" stopIfTrue="1" operator="equal">
      <formula>112.75</formula>
    </cfRule>
  </conditionalFormatting>
  <conditionalFormatting sqref="AI5:BM5">
    <cfRule type="cellIs" dxfId="154" priority="167" stopIfTrue="1" operator="equal">
      <formula>225.5</formula>
    </cfRule>
  </conditionalFormatting>
  <conditionalFormatting sqref="BN29:BN49 CT27 DZ27 FD27 GJ27 HP27 IT4:IT49 JZ4:JZ49 LF4:LF49 BN51">
    <cfRule type="cellIs" dxfId="153" priority="173" stopIfTrue="1" operator="greaterThan">
      <formula>"112.74"</formula>
    </cfRule>
  </conditionalFormatting>
  <conditionalFormatting sqref="AH26:BM26 AI4:BM25">
    <cfRule type="cellIs" dxfId="152" priority="166" stopIfTrue="1" operator="greaterThan">
      <formula>1</formula>
    </cfRule>
  </conditionalFormatting>
  <conditionalFormatting sqref="BN4:BN26">
    <cfRule type="cellIs" dxfId="151" priority="174" stopIfTrue="1" operator="greaterThan">
      <formula>1</formula>
    </cfRule>
  </conditionalFormatting>
  <conditionalFormatting sqref="CT27 DZ27 JZ4:JZ49 LF4:LF49">
    <cfRule type="cellIs" dxfId="150" priority="180" stopIfTrue="1" operator="greaterThan">
      <formula>112.74</formula>
    </cfRule>
  </conditionalFormatting>
  <conditionalFormatting sqref="GJ27 HP27">
    <cfRule type="cellIs" dxfId="149" priority="187" stopIfTrue="1" operator="greaterThan">
      <formula>112.74</formula>
    </cfRule>
  </conditionalFormatting>
  <conditionalFormatting sqref="BN29:BN49 FD27 IT4:IT49 BN51">
    <cfRule type="cellIs" dxfId="148" priority="172" stopIfTrue="1" operator="greaterThan">
      <formula>112.74</formula>
    </cfRule>
  </conditionalFormatting>
  <conditionalFormatting sqref="CY4:DA26 CU27:DY27 CY28:DA49">
    <cfRule type="cellIs" dxfId="147" priority="175" stopIfTrue="1" operator="greaterThan">
      <formula>139</formula>
    </cfRule>
  </conditionalFormatting>
  <conditionalFormatting sqref="C3:AG49">
    <cfRule type="containsText" dxfId="146" priority="78" operator="containsText" text="ADV">
      <formula>NOT(ISERROR(SEARCH("ADV",C3)))</formula>
    </cfRule>
    <cfRule type="containsText" dxfId="145" priority="154" operator="containsText" text="zo">
      <formula>NOT(ISERROR(SEARCH("zo",C3)))</formula>
    </cfRule>
    <cfRule type="containsText" dxfId="144" priority="155" operator="containsText" text="za">
      <formula>NOT(ISERROR(SEARCH("za",C3)))</formula>
    </cfRule>
  </conditionalFormatting>
  <conditionalFormatting sqref="J25">
    <cfRule type="cellIs" dxfId="143" priority="152" stopIfTrue="1" operator="equal">
      <formula>"L"</formula>
    </cfRule>
  </conditionalFormatting>
  <conditionalFormatting sqref="J25">
    <cfRule type="cellIs" dxfId="142" priority="151" stopIfTrue="1" operator="equal">
      <formula>"N"</formula>
    </cfRule>
  </conditionalFormatting>
  <conditionalFormatting sqref="J25">
    <cfRule type="cellIs" dxfId="141" priority="153" stopIfTrue="1" operator="equal">
      <formula>"V"</formula>
    </cfRule>
  </conditionalFormatting>
  <conditionalFormatting sqref="M25">
    <cfRule type="cellIs" dxfId="140" priority="149" stopIfTrue="1" operator="equal">
      <formula>"L"</formula>
    </cfRule>
  </conditionalFormatting>
  <conditionalFormatting sqref="M25">
    <cfRule type="cellIs" dxfId="139" priority="148" stopIfTrue="1" operator="equal">
      <formula>"N"</formula>
    </cfRule>
  </conditionalFormatting>
  <conditionalFormatting sqref="M25">
    <cfRule type="cellIs" dxfId="138" priority="150" stopIfTrue="1" operator="equal">
      <formula>"V"</formula>
    </cfRule>
  </conditionalFormatting>
  <conditionalFormatting sqref="T25">
    <cfRule type="cellIs" dxfId="137" priority="146" stopIfTrue="1" operator="equal">
      <formula>"L"</formula>
    </cfRule>
  </conditionalFormatting>
  <conditionalFormatting sqref="T25">
    <cfRule type="cellIs" dxfId="136" priority="145" stopIfTrue="1" operator="equal">
      <formula>"N"</formula>
    </cfRule>
  </conditionalFormatting>
  <conditionalFormatting sqref="T25">
    <cfRule type="cellIs" dxfId="135" priority="147" stopIfTrue="1" operator="equal">
      <formula>"V"</formula>
    </cfRule>
  </conditionalFormatting>
  <conditionalFormatting sqref="C29">
    <cfRule type="cellIs" dxfId="134" priority="143" stopIfTrue="1" operator="equal">
      <formula>"L"</formula>
    </cfRule>
  </conditionalFormatting>
  <conditionalFormatting sqref="C29">
    <cfRule type="cellIs" dxfId="133" priority="142" stopIfTrue="1" operator="equal">
      <formula>"N"</formula>
    </cfRule>
  </conditionalFormatting>
  <conditionalFormatting sqref="C29">
    <cfRule type="cellIs" dxfId="132" priority="144" stopIfTrue="1" operator="equal">
      <formula>"V"</formula>
    </cfRule>
  </conditionalFormatting>
  <conditionalFormatting sqref="J29">
    <cfRule type="cellIs" dxfId="131" priority="140" stopIfTrue="1" operator="equal">
      <formula>"L"</formula>
    </cfRule>
  </conditionalFormatting>
  <conditionalFormatting sqref="J29">
    <cfRule type="cellIs" dxfId="130" priority="139" stopIfTrue="1" operator="equal">
      <formula>"N"</formula>
    </cfRule>
  </conditionalFormatting>
  <conditionalFormatting sqref="J29">
    <cfRule type="cellIs" dxfId="129" priority="141" stopIfTrue="1" operator="equal">
      <formula>"V"</formula>
    </cfRule>
  </conditionalFormatting>
  <conditionalFormatting sqref="T29">
    <cfRule type="cellIs" dxfId="128" priority="137" stopIfTrue="1" operator="equal">
      <formula>"L"</formula>
    </cfRule>
  </conditionalFormatting>
  <conditionalFormatting sqref="T29">
    <cfRule type="cellIs" dxfId="127" priority="136" stopIfTrue="1" operator="equal">
      <formula>"N"</formula>
    </cfRule>
  </conditionalFormatting>
  <conditionalFormatting sqref="T29">
    <cfRule type="cellIs" dxfId="126" priority="138" stopIfTrue="1" operator="equal">
      <formula>"V"</formula>
    </cfRule>
  </conditionalFormatting>
  <conditionalFormatting sqref="AD29">
    <cfRule type="cellIs" dxfId="125" priority="134" stopIfTrue="1" operator="equal">
      <formula>"L"</formula>
    </cfRule>
  </conditionalFormatting>
  <conditionalFormatting sqref="AD29">
    <cfRule type="cellIs" dxfId="124" priority="133" stopIfTrue="1" operator="equal">
      <formula>"N"</formula>
    </cfRule>
  </conditionalFormatting>
  <conditionalFormatting sqref="AD29">
    <cfRule type="cellIs" dxfId="123" priority="135" stopIfTrue="1" operator="equal">
      <formula>"V"</formula>
    </cfRule>
  </conditionalFormatting>
  <conditionalFormatting sqref="I33">
    <cfRule type="cellIs" dxfId="122" priority="131" stopIfTrue="1" operator="equal">
      <formula>"L"</formula>
    </cfRule>
  </conditionalFormatting>
  <conditionalFormatting sqref="I33">
    <cfRule type="cellIs" dxfId="121" priority="130" stopIfTrue="1" operator="equal">
      <formula>"N"</formula>
    </cfRule>
  </conditionalFormatting>
  <conditionalFormatting sqref="I33">
    <cfRule type="cellIs" dxfId="120" priority="132" stopIfTrue="1" operator="equal">
      <formula>"V"</formula>
    </cfRule>
  </conditionalFormatting>
  <conditionalFormatting sqref="L33">
    <cfRule type="cellIs" dxfId="119" priority="128" stopIfTrue="1" operator="equal">
      <formula>"L"</formula>
    </cfRule>
  </conditionalFormatting>
  <conditionalFormatting sqref="L33">
    <cfRule type="cellIs" dxfId="118" priority="127" stopIfTrue="1" operator="equal">
      <formula>"N"</formula>
    </cfRule>
  </conditionalFormatting>
  <conditionalFormatting sqref="L33">
    <cfRule type="cellIs" dxfId="117" priority="129" stopIfTrue="1" operator="equal">
      <formula>"V"</formula>
    </cfRule>
  </conditionalFormatting>
  <conditionalFormatting sqref="S33">
    <cfRule type="cellIs" dxfId="116" priority="125" stopIfTrue="1" operator="equal">
      <formula>"L"</formula>
    </cfRule>
  </conditionalFormatting>
  <conditionalFormatting sqref="S33">
    <cfRule type="cellIs" dxfId="115" priority="124" stopIfTrue="1" operator="equal">
      <formula>"N"</formula>
    </cfRule>
  </conditionalFormatting>
  <conditionalFormatting sqref="S33">
    <cfRule type="cellIs" dxfId="114" priority="126" stopIfTrue="1" operator="equal">
      <formula>"V"</formula>
    </cfRule>
  </conditionalFormatting>
  <conditionalFormatting sqref="AC33">
    <cfRule type="cellIs" dxfId="113" priority="122" stopIfTrue="1" operator="equal">
      <formula>"L"</formula>
    </cfRule>
  </conditionalFormatting>
  <conditionalFormatting sqref="AC33">
    <cfRule type="cellIs" dxfId="112" priority="121" stopIfTrue="1" operator="equal">
      <formula>"N"</formula>
    </cfRule>
  </conditionalFormatting>
  <conditionalFormatting sqref="AC33">
    <cfRule type="cellIs" dxfId="111" priority="123" stopIfTrue="1" operator="equal">
      <formula>"V"</formula>
    </cfRule>
  </conditionalFormatting>
  <conditionalFormatting sqref="K37">
    <cfRule type="cellIs" dxfId="110" priority="119" stopIfTrue="1" operator="equal">
      <formula>"L"</formula>
    </cfRule>
  </conditionalFormatting>
  <conditionalFormatting sqref="K37">
    <cfRule type="cellIs" dxfId="109" priority="118" stopIfTrue="1" operator="equal">
      <formula>"N"</formula>
    </cfRule>
  </conditionalFormatting>
  <conditionalFormatting sqref="K37">
    <cfRule type="cellIs" dxfId="108" priority="120" stopIfTrue="1" operator="equal">
      <formula>"V"</formula>
    </cfRule>
  </conditionalFormatting>
  <conditionalFormatting sqref="R37">
    <cfRule type="cellIs" dxfId="107" priority="116" stopIfTrue="1" operator="equal">
      <formula>"L"</formula>
    </cfRule>
  </conditionalFormatting>
  <conditionalFormatting sqref="R37">
    <cfRule type="cellIs" dxfId="106" priority="115" stopIfTrue="1" operator="equal">
      <formula>"N"</formula>
    </cfRule>
  </conditionalFormatting>
  <conditionalFormatting sqref="R37">
    <cfRule type="cellIs" dxfId="105" priority="117" stopIfTrue="1" operator="equal">
      <formula>"V"</formula>
    </cfRule>
  </conditionalFormatting>
  <conditionalFormatting sqref="U37">
    <cfRule type="cellIs" dxfId="104" priority="113" stopIfTrue="1" operator="equal">
      <formula>"L"</formula>
    </cfRule>
  </conditionalFormatting>
  <conditionalFormatting sqref="U37">
    <cfRule type="cellIs" dxfId="103" priority="112" stopIfTrue="1" operator="equal">
      <formula>"N"</formula>
    </cfRule>
  </conditionalFormatting>
  <conditionalFormatting sqref="U37">
    <cfRule type="cellIs" dxfId="102" priority="114" stopIfTrue="1" operator="equal">
      <formula>"V"</formula>
    </cfRule>
  </conditionalFormatting>
  <conditionalFormatting sqref="AD37">
    <cfRule type="cellIs" dxfId="101" priority="110" stopIfTrue="1" operator="equal">
      <formula>"L"</formula>
    </cfRule>
  </conditionalFormatting>
  <conditionalFormatting sqref="AD37">
    <cfRule type="cellIs" dxfId="100" priority="109" stopIfTrue="1" operator="equal">
      <formula>"N"</formula>
    </cfRule>
  </conditionalFormatting>
  <conditionalFormatting sqref="AD37">
    <cfRule type="cellIs" dxfId="99" priority="111" stopIfTrue="1" operator="equal">
      <formula>"V"</formula>
    </cfRule>
  </conditionalFormatting>
  <conditionalFormatting sqref="H41">
    <cfRule type="cellIs" dxfId="98" priority="107" stopIfTrue="1" operator="equal">
      <formula>"L"</formula>
    </cfRule>
  </conditionalFormatting>
  <conditionalFormatting sqref="H41">
    <cfRule type="cellIs" dxfId="97" priority="106" stopIfTrue="1" operator="equal">
      <formula>"N"</formula>
    </cfRule>
  </conditionalFormatting>
  <conditionalFormatting sqref="H41">
    <cfRule type="cellIs" dxfId="96" priority="108" stopIfTrue="1" operator="equal">
      <formula>"V"</formula>
    </cfRule>
  </conditionalFormatting>
  <conditionalFormatting sqref="R41">
    <cfRule type="cellIs" dxfId="95" priority="104" stopIfTrue="1" operator="equal">
      <formula>"L"</formula>
    </cfRule>
  </conditionalFormatting>
  <conditionalFormatting sqref="R41">
    <cfRule type="cellIs" dxfId="94" priority="103" stopIfTrue="1" operator="equal">
      <formula>"N"</formula>
    </cfRule>
  </conditionalFormatting>
  <conditionalFormatting sqref="R41">
    <cfRule type="cellIs" dxfId="93" priority="105" stopIfTrue="1" operator="equal">
      <formula>"V"</formula>
    </cfRule>
  </conditionalFormatting>
  <conditionalFormatting sqref="AB41">
    <cfRule type="cellIs" dxfId="92" priority="101" stopIfTrue="1" operator="equal">
      <formula>"L"</formula>
    </cfRule>
  </conditionalFormatting>
  <conditionalFormatting sqref="AB41">
    <cfRule type="cellIs" dxfId="91" priority="100" stopIfTrue="1" operator="equal">
      <formula>"N"</formula>
    </cfRule>
  </conditionalFormatting>
  <conditionalFormatting sqref="AB41">
    <cfRule type="cellIs" dxfId="90" priority="102" stopIfTrue="1" operator="equal">
      <formula>"V"</formula>
    </cfRule>
  </conditionalFormatting>
  <conditionalFormatting sqref="G45">
    <cfRule type="cellIs" dxfId="89" priority="98" stopIfTrue="1" operator="equal">
      <formula>"L"</formula>
    </cfRule>
  </conditionalFormatting>
  <conditionalFormatting sqref="G45">
    <cfRule type="cellIs" dxfId="88" priority="97" stopIfTrue="1" operator="equal">
      <formula>"N"</formula>
    </cfRule>
  </conditionalFormatting>
  <conditionalFormatting sqref="G45">
    <cfRule type="cellIs" dxfId="87" priority="99" stopIfTrue="1" operator="equal">
      <formula>"V"</formula>
    </cfRule>
  </conditionalFormatting>
  <conditionalFormatting sqref="T45">
    <cfRule type="cellIs" dxfId="86" priority="95" stopIfTrue="1" operator="equal">
      <formula>"L"</formula>
    </cfRule>
  </conditionalFormatting>
  <conditionalFormatting sqref="T45">
    <cfRule type="cellIs" dxfId="85" priority="94" stopIfTrue="1" operator="equal">
      <formula>"N"</formula>
    </cfRule>
  </conditionalFormatting>
  <conditionalFormatting sqref="T45">
    <cfRule type="cellIs" dxfId="84" priority="96" stopIfTrue="1" operator="equal">
      <formula>"V"</formula>
    </cfRule>
  </conditionalFormatting>
  <conditionalFormatting sqref="AA45">
    <cfRule type="cellIs" dxfId="83" priority="92" stopIfTrue="1" operator="equal">
      <formula>"L"</formula>
    </cfRule>
  </conditionalFormatting>
  <conditionalFormatting sqref="AA45">
    <cfRule type="cellIs" dxfId="82" priority="91" stopIfTrue="1" operator="equal">
      <formula>"N"</formula>
    </cfRule>
  </conditionalFormatting>
  <conditionalFormatting sqref="AA45">
    <cfRule type="cellIs" dxfId="81" priority="93" stopIfTrue="1" operator="equal">
      <formula>"V"</formula>
    </cfRule>
  </conditionalFormatting>
  <conditionalFormatting sqref="J49">
    <cfRule type="cellIs" dxfId="80" priority="89" stopIfTrue="1" operator="equal">
      <formula>"L"</formula>
    </cfRule>
  </conditionalFormatting>
  <conditionalFormatting sqref="J49">
    <cfRule type="cellIs" dxfId="79" priority="88" stopIfTrue="1" operator="equal">
      <formula>"N"</formula>
    </cfRule>
  </conditionalFormatting>
  <conditionalFormatting sqref="J49">
    <cfRule type="cellIs" dxfId="78" priority="90" stopIfTrue="1" operator="equal">
      <formula>"V"</formula>
    </cfRule>
  </conditionalFormatting>
  <conditionalFormatting sqref="Q49">
    <cfRule type="cellIs" dxfId="77" priority="86" stopIfTrue="1" operator="equal">
      <formula>"L"</formula>
    </cfRule>
  </conditionalFormatting>
  <conditionalFormatting sqref="Q49">
    <cfRule type="cellIs" dxfId="76" priority="85" stopIfTrue="1" operator="equal">
      <formula>"N"</formula>
    </cfRule>
  </conditionalFormatting>
  <conditionalFormatting sqref="Q49">
    <cfRule type="cellIs" dxfId="75" priority="87" stopIfTrue="1" operator="equal">
      <formula>"V"</formula>
    </cfRule>
  </conditionalFormatting>
  <conditionalFormatting sqref="T49">
    <cfRule type="cellIs" dxfId="74" priority="83" stopIfTrue="1" operator="equal">
      <formula>"L"</formula>
    </cfRule>
  </conditionalFormatting>
  <conditionalFormatting sqref="T49">
    <cfRule type="cellIs" dxfId="73" priority="82" stopIfTrue="1" operator="equal">
      <formula>"N"</formula>
    </cfRule>
  </conditionalFormatting>
  <conditionalFormatting sqref="T49">
    <cfRule type="cellIs" dxfId="72" priority="84" stopIfTrue="1" operator="equal">
      <formula>"V"</formula>
    </cfRule>
  </conditionalFormatting>
  <conditionalFormatting sqref="AD49">
    <cfRule type="cellIs" dxfId="71" priority="80" stopIfTrue="1" operator="equal">
      <formula>"L"</formula>
    </cfRule>
  </conditionalFormatting>
  <conditionalFormatting sqref="AD49">
    <cfRule type="cellIs" dxfId="70" priority="79" stopIfTrue="1" operator="equal">
      <formula>"N"</formula>
    </cfRule>
  </conditionalFormatting>
  <conditionalFormatting sqref="AD49">
    <cfRule type="cellIs" dxfId="69" priority="81" stopIfTrue="1" operator="equal">
      <formula>"V"</formula>
    </cfRule>
  </conditionalFormatting>
  <conditionalFormatting sqref="AI30:BM30">
    <cfRule type="cellIs" dxfId="68" priority="77" stopIfTrue="1" operator="equal">
      <formula>225.5</formula>
    </cfRule>
  </conditionalFormatting>
  <conditionalFormatting sqref="AI29:BM49">
    <cfRule type="cellIs" dxfId="67" priority="76" stopIfTrue="1" operator="greaterThan">
      <formula>1</formula>
    </cfRule>
  </conditionalFormatting>
  <conditionalFormatting sqref="AI50:BM50">
    <cfRule type="cellIs" dxfId="66" priority="74" stopIfTrue="1" operator="greaterThan">
      <formula>1</formula>
    </cfRule>
  </conditionalFormatting>
  <conditionalFormatting sqref="BN50">
    <cfRule type="cellIs" dxfId="65" priority="75" stopIfTrue="1" operator="greaterThan">
      <formula>1</formula>
    </cfRule>
  </conditionalFormatting>
  <conditionalFormatting sqref="BR52">
    <cfRule type="cellIs" dxfId="64" priority="64" stopIfTrue="1" operator="equal">
      <formula>"L"</formula>
    </cfRule>
  </conditionalFormatting>
  <conditionalFormatting sqref="BR52">
    <cfRule type="cellIs" dxfId="63" priority="63" stopIfTrue="1" operator="equal">
      <formula>"N"</formula>
    </cfRule>
  </conditionalFormatting>
  <conditionalFormatting sqref="BR52">
    <cfRule type="cellIs" dxfId="62" priority="65" stopIfTrue="1" operator="equal">
      <formula>"V"</formula>
    </cfRule>
  </conditionalFormatting>
  <conditionalFormatting sqref="CX52">
    <cfRule type="cellIs" dxfId="61" priority="71" stopIfTrue="1" operator="greaterThan">
      <formula>"112.74"</formula>
    </cfRule>
  </conditionalFormatting>
  <conditionalFormatting sqref="CX52">
    <cfRule type="cellIs" dxfId="60" priority="70" stopIfTrue="1" operator="greaterThan">
      <formula>112.74</formula>
    </cfRule>
  </conditionalFormatting>
  <conditionalFormatting sqref="BR26">
    <cfRule type="cellIs" dxfId="59" priority="59" stopIfTrue="1" operator="equal">
      <formula>"L"</formula>
    </cfRule>
  </conditionalFormatting>
  <conditionalFormatting sqref="BR26">
    <cfRule type="cellIs" dxfId="58" priority="58" stopIfTrue="1" operator="equal">
      <formula>"N"</formula>
    </cfRule>
  </conditionalFormatting>
  <conditionalFormatting sqref="BR26">
    <cfRule type="cellIs" dxfId="57" priority="60" stopIfTrue="1" operator="equal">
      <formula>"V"</formula>
    </cfRule>
  </conditionalFormatting>
  <conditionalFormatting sqref="BS5:CW5">
    <cfRule type="cellIs" dxfId="56" priority="56" stopIfTrue="1" operator="equal">
      <formula>225.5</formula>
    </cfRule>
  </conditionalFormatting>
  <conditionalFormatting sqref="BR26:CW26 BS4:CW25 CX3">
    <cfRule type="cellIs" dxfId="55" priority="55" stopIfTrue="1" operator="greaterThan">
      <formula>1</formula>
    </cfRule>
  </conditionalFormatting>
  <conditionalFormatting sqref="CX4:CX26">
    <cfRule type="cellIs" dxfId="54" priority="57" stopIfTrue="1" operator="greaterThan">
      <formula>1</formula>
    </cfRule>
  </conditionalFormatting>
  <conditionalFormatting sqref="BR51">
    <cfRule type="cellIs" dxfId="53" priority="53" stopIfTrue="1" operator="equal">
      <formula>"L"</formula>
    </cfRule>
  </conditionalFormatting>
  <conditionalFormatting sqref="BR51">
    <cfRule type="cellIs" dxfId="52" priority="52" stopIfTrue="1" operator="equal">
      <formula>"N"</formula>
    </cfRule>
  </conditionalFormatting>
  <conditionalFormatting sqref="BR51">
    <cfRule type="cellIs" dxfId="51" priority="54" stopIfTrue="1" operator="equal">
      <formula>"V"</formula>
    </cfRule>
  </conditionalFormatting>
  <conditionalFormatting sqref="BS30:CW30">
    <cfRule type="cellIs" dxfId="50" priority="50" stopIfTrue="1" operator="equal">
      <formula>225.5</formula>
    </cfRule>
  </conditionalFormatting>
  <conditionalFormatting sqref="BR51:CW51 BS29:CW50 CX28">
    <cfRule type="cellIs" dxfId="49" priority="49" stopIfTrue="1" operator="greaterThan">
      <formula>1</formula>
    </cfRule>
  </conditionalFormatting>
  <conditionalFormatting sqref="CX29:CX51">
    <cfRule type="cellIs" dxfId="48" priority="51" stopIfTrue="1" operator="greaterThan">
      <formula>1</formula>
    </cfRule>
  </conditionalFormatting>
  <conditionalFormatting sqref="DB26">
    <cfRule type="cellIs" dxfId="47" priority="47" stopIfTrue="1" operator="equal">
      <formula>"L"</formula>
    </cfRule>
  </conditionalFormatting>
  <conditionalFormatting sqref="DB26">
    <cfRule type="cellIs" dxfId="46" priority="46" stopIfTrue="1" operator="equal">
      <formula>"N"</formula>
    </cfRule>
  </conditionalFormatting>
  <conditionalFormatting sqref="DB26">
    <cfRule type="cellIs" dxfId="45" priority="48" stopIfTrue="1" operator="equal">
      <formula>"V"</formula>
    </cfRule>
  </conditionalFormatting>
  <conditionalFormatting sqref="DC5:EG5">
    <cfRule type="cellIs" dxfId="44" priority="44" stopIfTrue="1" operator="equal">
      <formula>225.5</formula>
    </cfRule>
  </conditionalFormatting>
  <conditionalFormatting sqref="DB26:EG26 DC4:EG25">
    <cfRule type="cellIs" dxfId="43" priority="43" stopIfTrue="1" operator="greaterThan">
      <formula>1</formula>
    </cfRule>
  </conditionalFormatting>
  <conditionalFormatting sqref="EH4:EH26">
    <cfRule type="cellIs" dxfId="42" priority="45" stopIfTrue="1" operator="greaterThan">
      <formula>1</formula>
    </cfRule>
  </conditionalFormatting>
  <conditionalFormatting sqref="DB51">
    <cfRule type="cellIs" dxfId="41" priority="41" stopIfTrue="1" operator="equal">
      <formula>"L"</formula>
    </cfRule>
  </conditionalFormatting>
  <conditionalFormatting sqref="DB51">
    <cfRule type="cellIs" dxfId="40" priority="40" stopIfTrue="1" operator="equal">
      <formula>"N"</formula>
    </cfRule>
  </conditionalFormatting>
  <conditionalFormatting sqref="DB51">
    <cfRule type="cellIs" dxfId="39" priority="42" stopIfTrue="1" operator="equal">
      <formula>"V"</formula>
    </cfRule>
  </conditionalFormatting>
  <conditionalFormatting sqref="DC30:EG30">
    <cfRule type="cellIs" dxfId="38" priority="38" stopIfTrue="1" operator="equal">
      <formula>225.5</formula>
    </cfRule>
  </conditionalFormatting>
  <conditionalFormatting sqref="DB51:EG51 DC29:EG50">
    <cfRule type="cellIs" dxfId="37" priority="37" stopIfTrue="1" operator="greaterThan">
      <formula>1</formula>
    </cfRule>
  </conditionalFormatting>
  <conditionalFormatting sqref="EH29:EH51">
    <cfRule type="cellIs" dxfId="36" priority="39" stopIfTrue="1" operator="greaterThan">
      <formula>1</formula>
    </cfRule>
  </conditionalFormatting>
  <conditionalFormatting sqref="EL26">
    <cfRule type="cellIs" dxfId="35" priority="35" stopIfTrue="1" operator="equal">
      <formula>"L"</formula>
    </cfRule>
  </conditionalFormatting>
  <conditionalFormatting sqref="EL26">
    <cfRule type="cellIs" dxfId="34" priority="34" stopIfTrue="1" operator="equal">
      <formula>"N"</formula>
    </cfRule>
  </conditionalFormatting>
  <conditionalFormatting sqref="EL26">
    <cfRule type="cellIs" dxfId="33" priority="36" stopIfTrue="1" operator="equal">
      <formula>"V"</formula>
    </cfRule>
  </conditionalFormatting>
  <conditionalFormatting sqref="EM5:FQ5">
    <cfRule type="cellIs" dxfId="32" priority="32" stopIfTrue="1" operator="equal">
      <formula>225.5</formula>
    </cfRule>
  </conditionalFormatting>
  <conditionalFormatting sqref="EL26:FQ26 EM4:FQ25">
    <cfRule type="cellIs" dxfId="31" priority="31" stopIfTrue="1" operator="greaterThan">
      <formula>1</formula>
    </cfRule>
  </conditionalFormatting>
  <conditionalFormatting sqref="FR4:FR26">
    <cfRule type="cellIs" dxfId="30" priority="33" stopIfTrue="1" operator="greaterThan">
      <formula>1</formula>
    </cfRule>
  </conditionalFormatting>
  <conditionalFormatting sqref="EL51">
    <cfRule type="cellIs" dxfId="29" priority="29" stopIfTrue="1" operator="equal">
      <formula>"L"</formula>
    </cfRule>
  </conditionalFormatting>
  <conditionalFormatting sqref="EL51">
    <cfRule type="cellIs" dxfId="28" priority="28" stopIfTrue="1" operator="equal">
      <formula>"N"</formula>
    </cfRule>
  </conditionalFormatting>
  <conditionalFormatting sqref="EL51">
    <cfRule type="cellIs" dxfId="27" priority="30" stopIfTrue="1" operator="equal">
      <formula>"V"</formula>
    </cfRule>
  </conditionalFormatting>
  <conditionalFormatting sqref="EM30:FQ30">
    <cfRule type="cellIs" dxfId="26" priority="26" stopIfTrue="1" operator="equal">
      <formula>225.5</formula>
    </cfRule>
  </conditionalFormatting>
  <conditionalFormatting sqref="EL51:FQ51 EM29:FQ50">
    <cfRule type="cellIs" dxfId="25" priority="25" stopIfTrue="1" operator="greaterThan">
      <formula>1</formula>
    </cfRule>
  </conditionalFormatting>
  <conditionalFormatting sqref="FR29:FR51">
    <cfRule type="cellIs" dxfId="24" priority="27" stopIfTrue="1" operator="greaterThan">
      <formula>1</formula>
    </cfRule>
  </conditionalFormatting>
  <conditionalFormatting sqref="FV26">
    <cfRule type="cellIs" dxfId="23" priority="23" stopIfTrue="1" operator="equal">
      <formula>"L"</formula>
    </cfRule>
  </conditionalFormatting>
  <conditionalFormatting sqref="FV26">
    <cfRule type="cellIs" dxfId="22" priority="22" stopIfTrue="1" operator="equal">
      <formula>"N"</formula>
    </cfRule>
  </conditionalFormatting>
  <conditionalFormatting sqref="FV26">
    <cfRule type="cellIs" dxfId="21" priority="24" stopIfTrue="1" operator="equal">
      <formula>"V"</formula>
    </cfRule>
  </conditionalFormatting>
  <conditionalFormatting sqref="FW5:HA5">
    <cfRule type="cellIs" dxfId="20" priority="20" stopIfTrue="1" operator="equal">
      <formula>225.5</formula>
    </cfRule>
  </conditionalFormatting>
  <conditionalFormatting sqref="FV26:HA26 FW4:HA25">
    <cfRule type="cellIs" dxfId="19" priority="19" stopIfTrue="1" operator="greaterThan">
      <formula>1</formula>
    </cfRule>
  </conditionalFormatting>
  <conditionalFormatting sqref="HB4:HB26">
    <cfRule type="cellIs" dxfId="18" priority="21" stopIfTrue="1" operator="greaterThan">
      <formula>1</formula>
    </cfRule>
  </conditionalFormatting>
  <conditionalFormatting sqref="FV51">
    <cfRule type="cellIs" dxfId="17" priority="17" stopIfTrue="1" operator="equal">
      <formula>"L"</formula>
    </cfRule>
  </conditionalFormatting>
  <conditionalFormatting sqref="FV51">
    <cfRule type="cellIs" dxfId="16" priority="16" stopIfTrue="1" operator="equal">
      <formula>"N"</formula>
    </cfRule>
  </conditionalFormatting>
  <conditionalFormatting sqref="FV51">
    <cfRule type="cellIs" dxfId="15" priority="18" stopIfTrue="1" operator="equal">
      <formula>"V"</formula>
    </cfRule>
  </conditionalFormatting>
  <conditionalFormatting sqref="FW30:HA30">
    <cfRule type="cellIs" dxfId="14" priority="14" stopIfTrue="1" operator="equal">
      <formula>225.5</formula>
    </cfRule>
  </conditionalFormatting>
  <conditionalFormatting sqref="FV51:HA51 FW29:HA50">
    <cfRule type="cellIs" dxfId="13" priority="13" stopIfTrue="1" operator="greaterThan">
      <formula>1</formula>
    </cfRule>
  </conditionalFormatting>
  <conditionalFormatting sqref="HB29:HB51">
    <cfRule type="cellIs" dxfId="12" priority="15" stopIfTrue="1" operator="greaterThan">
      <formula>1</formula>
    </cfRule>
  </conditionalFormatting>
  <conditionalFormatting sqref="HF26">
    <cfRule type="cellIs" dxfId="11" priority="11" stopIfTrue="1" operator="equal">
      <formula>"L"</formula>
    </cfRule>
  </conditionalFormatting>
  <conditionalFormatting sqref="HF26">
    <cfRule type="cellIs" dxfId="10" priority="10" stopIfTrue="1" operator="equal">
      <formula>"N"</formula>
    </cfRule>
  </conditionalFormatting>
  <conditionalFormatting sqref="HF26">
    <cfRule type="cellIs" dxfId="9" priority="12" stopIfTrue="1" operator="equal">
      <formula>"V"</formula>
    </cfRule>
  </conditionalFormatting>
  <conditionalFormatting sqref="HG5:IK5">
    <cfRule type="cellIs" dxfId="8" priority="8" stopIfTrue="1" operator="equal">
      <formula>225.5</formula>
    </cfRule>
  </conditionalFormatting>
  <conditionalFormatting sqref="HF26:IK26 HG4:IK25">
    <cfRule type="cellIs" dxfId="7" priority="7" stopIfTrue="1" operator="greaterThan">
      <formula>1</formula>
    </cfRule>
  </conditionalFormatting>
  <conditionalFormatting sqref="IL4:IL26">
    <cfRule type="cellIs" dxfId="6" priority="9" stopIfTrue="1" operator="greaterThan">
      <formula>1</formula>
    </cfRule>
  </conditionalFormatting>
  <conditionalFormatting sqref="HF51">
    <cfRule type="cellIs" dxfId="5" priority="5" stopIfTrue="1" operator="equal">
      <formula>"L"</formula>
    </cfRule>
  </conditionalFormatting>
  <conditionalFormatting sqref="HF51">
    <cfRule type="cellIs" dxfId="4" priority="4" stopIfTrue="1" operator="equal">
      <formula>"N"</formula>
    </cfRule>
  </conditionalFormatting>
  <conditionalFormatting sqref="HF51">
    <cfRule type="cellIs" dxfId="3" priority="6" stopIfTrue="1" operator="equal">
      <formula>"V"</formula>
    </cfRule>
  </conditionalFormatting>
  <conditionalFormatting sqref="HG30:IK30">
    <cfRule type="cellIs" dxfId="2" priority="2" stopIfTrue="1" operator="equal">
      <formula>225.5</formula>
    </cfRule>
  </conditionalFormatting>
  <conditionalFormatting sqref="HF51:IK51 HG29:IK50">
    <cfRule type="cellIs" dxfId="1" priority="1" stopIfTrue="1" operator="greaterThan">
      <formula>1</formula>
    </cfRule>
  </conditionalFormatting>
  <conditionalFormatting sqref="IL29:IL51">
    <cfRule type="cellIs" dxfId="0" priority="3" stopIfTrue="1" operator="greaterThan">
      <formula>1</formula>
    </cfRule>
  </conditionalFormatting>
  <pageMargins left="0.70000000000000007" right="0.70000000000000007" top="0.75" bottom="0.75" header="0.30000000000000004" footer="0.30000000000000004"/>
  <pageSetup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34"/>
  <sheetViews>
    <sheetView workbookViewId="0">
      <selection activeCell="H35" sqref="H35"/>
    </sheetView>
  </sheetViews>
  <sheetFormatPr defaultRowHeight="15"/>
  <cols>
    <col min="1" max="3" width="9.140625" customWidth="1"/>
    <col min="4" max="4" width="9.5703125" bestFit="1" customWidth="1"/>
    <col min="5" max="5" width="9.140625" customWidth="1"/>
    <col min="6" max="6" width="9.42578125" bestFit="1" customWidth="1"/>
    <col min="7" max="7" width="9.140625" customWidth="1"/>
    <col min="17" max="47" width="2.7109375" customWidth="1"/>
  </cols>
  <sheetData>
    <row r="1" spans="2:47" ht="15.75" thickBot="1"/>
    <row r="2" spans="2:47" ht="39">
      <c r="B2" s="26"/>
      <c r="C2" s="27" t="s">
        <v>14</v>
      </c>
      <c r="D2" s="27" t="s">
        <v>58</v>
      </c>
      <c r="E2" s="28" t="s">
        <v>59</v>
      </c>
      <c r="F2" s="28" t="s">
        <v>60</v>
      </c>
      <c r="G2" s="28" t="s">
        <v>59</v>
      </c>
      <c r="H2" s="29"/>
      <c r="I2" s="27" t="s">
        <v>4</v>
      </c>
      <c r="J2" s="28" t="s">
        <v>61</v>
      </c>
      <c r="K2" s="28" t="s">
        <v>62</v>
      </c>
      <c r="M2" s="30" t="s">
        <v>63</v>
      </c>
      <c r="N2" s="30" t="s">
        <v>64</v>
      </c>
      <c r="O2" s="31">
        <v>0.5</v>
      </c>
      <c r="Q2" s="75">
        <v>1</v>
      </c>
      <c r="R2" s="75">
        <v>2</v>
      </c>
      <c r="S2" s="75">
        <v>3</v>
      </c>
      <c r="T2" s="75">
        <v>4</v>
      </c>
      <c r="U2" s="75">
        <v>5</v>
      </c>
      <c r="V2" s="75">
        <v>6</v>
      </c>
      <c r="W2" s="75">
        <v>7</v>
      </c>
      <c r="X2" s="75">
        <v>8</v>
      </c>
      <c r="Y2" s="75">
        <v>9</v>
      </c>
      <c r="Z2" s="75">
        <v>10</v>
      </c>
      <c r="AA2" s="75">
        <v>11</v>
      </c>
      <c r="AB2" s="75">
        <v>12</v>
      </c>
      <c r="AC2" s="75">
        <v>13</v>
      </c>
      <c r="AD2" s="75">
        <v>14</v>
      </c>
      <c r="AE2" s="75">
        <v>15</v>
      </c>
      <c r="AF2" s="75">
        <v>16</v>
      </c>
      <c r="AG2" s="75">
        <v>17</v>
      </c>
      <c r="AH2" s="75">
        <v>18</v>
      </c>
      <c r="AI2" s="75">
        <v>19</v>
      </c>
      <c r="AJ2" s="75">
        <v>20</v>
      </c>
      <c r="AK2" s="75">
        <v>21</v>
      </c>
      <c r="AL2" s="75">
        <v>22</v>
      </c>
      <c r="AM2" s="75">
        <v>23</v>
      </c>
      <c r="AN2" s="75">
        <v>24</v>
      </c>
      <c r="AO2" s="75">
        <v>25</v>
      </c>
      <c r="AP2" s="75">
        <v>26</v>
      </c>
      <c r="AQ2" s="75">
        <v>27</v>
      </c>
      <c r="AR2" s="75">
        <v>28</v>
      </c>
      <c r="AS2" s="75">
        <v>29</v>
      </c>
      <c r="AT2" s="75">
        <v>30</v>
      </c>
      <c r="AU2" s="75">
        <v>31</v>
      </c>
    </row>
    <row r="3" spans="2:47" ht="15.75" thickBot="1">
      <c r="B3" s="32" t="s">
        <v>65</v>
      </c>
      <c r="C3" s="33">
        <v>0.1</v>
      </c>
      <c r="D3" s="34">
        <f>SUM(I3+(I3*0.1))</f>
        <v>16.115000000000002</v>
      </c>
      <c r="E3" s="34">
        <f>(D3*8)</f>
        <v>128.92000000000002</v>
      </c>
      <c r="F3" s="34">
        <f t="shared" ref="F3:F11" si="0">O3</f>
        <v>8.057500000000001</v>
      </c>
      <c r="G3" s="34">
        <f t="shared" ref="G3:G11" si="1">SUM(F3*8)</f>
        <v>64.460000000000008</v>
      </c>
      <c r="H3" s="29"/>
      <c r="I3" s="34">
        <f>(Loon!L6)</f>
        <v>14.65</v>
      </c>
      <c r="J3" s="35">
        <v>12.18</v>
      </c>
      <c r="K3" s="36"/>
      <c r="L3" t="s">
        <v>66</v>
      </c>
      <c r="M3" s="37">
        <f>SUM(I3*0.1)</f>
        <v>1.4650000000000001</v>
      </c>
      <c r="N3" s="37">
        <f>SUM(M3+I3)</f>
        <v>16.115000000000002</v>
      </c>
      <c r="O3" s="37">
        <f t="shared" ref="O3:O11" si="2">SUM(N3/2)</f>
        <v>8.057500000000001</v>
      </c>
      <c r="Q3" s="76">
        <f>E3</f>
        <v>128.92000000000002</v>
      </c>
      <c r="R3" s="76">
        <f>E3</f>
        <v>128.92000000000002</v>
      </c>
      <c r="S3" s="76">
        <f>E3</f>
        <v>128.92000000000002</v>
      </c>
      <c r="T3" s="76">
        <f>E3</f>
        <v>128.92000000000002</v>
      </c>
      <c r="U3" s="76">
        <f>E3</f>
        <v>128.92000000000002</v>
      </c>
      <c r="V3" s="76">
        <f>E3</f>
        <v>128.92000000000002</v>
      </c>
      <c r="W3" s="76">
        <f>E3</f>
        <v>128.92000000000002</v>
      </c>
      <c r="X3" s="76">
        <f>E3</f>
        <v>128.92000000000002</v>
      </c>
      <c r="Y3" s="76">
        <f>E3</f>
        <v>128.92000000000002</v>
      </c>
      <c r="Z3" s="76">
        <f>E3</f>
        <v>128.92000000000002</v>
      </c>
      <c r="AA3" s="76">
        <f>E3</f>
        <v>128.92000000000002</v>
      </c>
      <c r="AB3" s="76">
        <f>E3</f>
        <v>128.92000000000002</v>
      </c>
      <c r="AC3" s="76">
        <f>E3</f>
        <v>128.92000000000002</v>
      </c>
      <c r="AD3" s="76">
        <f>E3</f>
        <v>128.92000000000002</v>
      </c>
      <c r="AE3" s="76">
        <f>E3</f>
        <v>128.92000000000002</v>
      </c>
      <c r="AF3" s="76">
        <f>E3</f>
        <v>128.92000000000002</v>
      </c>
      <c r="AG3" s="76">
        <f>E3</f>
        <v>128.92000000000002</v>
      </c>
      <c r="AH3" s="76">
        <f>E3</f>
        <v>128.92000000000002</v>
      </c>
      <c r="AI3" s="76">
        <f>E3</f>
        <v>128.92000000000002</v>
      </c>
      <c r="AJ3" s="76">
        <f>E3</f>
        <v>128.92000000000002</v>
      </c>
      <c r="AK3" s="76">
        <f>E3</f>
        <v>128.92000000000002</v>
      </c>
      <c r="AL3" s="76">
        <f>E3</f>
        <v>128.92000000000002</v>
      </c>
      <c r="AM3" s="76">
        <f>E3</f>
        <v>128.92000000000002</v>
      </c>
      <c r="AN3" s="76">
        <f>E3</f>
        <v>128.92000000000002</v>
      </c>
      <c r="AO3" s="76">
        <f>E3</f>
        <v>128.92000000000002</v>
      </c>
      <c r="AP3" s="76">
        <f>E3</f>
        <v>128.92000000000002</v>
      </c>
      <c r="AQ3" s="76">
        <f>E3</f>
        <v>128.92000000000002</v>
      </c>
      <c r="AR3" s="76">
        <f>E3</f>
        <v>128.92000000000002</v>
      </c>
      <c r="AS3" s="76">
        <f>E3</f>
        <v>128.92000000000002</v>
      </c>
      <c r="AT3" s="76">
        <f>E3</f>
        <v>128.92000000000002</v>
      </c>
      <c r="AU3" s="76">
        <f>E3</f>
        <v>128.92000000000002</v>
      </c>
    </row>
    <row r="4" spans="2:47" ht="15.75" thickBot="1">
      <c r="B4" s="32" t="s">
        <v>67</v>
      </c>
      <c r="C4" s="33">
        <v>0.1</v>
      </c>
      <c r="D4" s="34">
        <f>SUM(I3+(I3*0.1))</f>
        <v>16.115000000000002</v>
      </c>
      <c r="E4" s="34">
        <f>(D4*8)</f>
        <v>128.92000000000002</v>
      </c>
      <c r="F4" s="34">
        <f t="shared" si="0"/>
        <v>8.057500000000001</v>
      </c>
      <c r="G4" s="34">
        <f t="shared" si="1"/>
        <v>64.460000000000008</v>
      </c>
      <c r="H4" s="38"/>
      <c r="I4" s="39"/>
      <c r="J4" s="40"/>
      <c r="K4" s="30">
        <v>0.24</v>
      </c>
      <c r="L4" t="s">
        <v>68</v>
      </c>
      <c r="M4" s="3">
        <f>SUM(I3*0.1)</f>
        <v>1.4650000000000001</v>
      </c>
      <c r="N4" s="3">
        <f>SUM(M4+I3)</f>
        <v>16.115000000000002</v>
      </c>
      <c r="O4" s="3">
        <f t="shared" si="2"/>
        <v>8.057500000000001</v>
      </c>
      <c r="Q4" s="76">
        <f t="shared" ref="Q4:Q12" si="3">E4</f>
        <v>128.92000000000002</v>
      </c>
      <c r="R4" s="76">
        <f t="shared" ref="R4:R12" si="4">E4</f>
        <v>128.92000000000002</v>
      </c>
      <c r="S4" s="76">
        <f t="shared" ref="S4:S12" si="5">E4</f>
        <v>128.92000000000002</v>
      </c>
      <c r="T4" s="76">
        <f t="shared" ref="T4:T12" si="6">E4</f>
        <v>128.92000000000002</v>
      </c>
      <c r="U4" s="76">
        <f t="shared" ref="U4:U12" si="7">E4</f>
        <v>128.92000000000002</v>
      </c>
      <c r="V4" s="76">
        <f t="shared" ref="V4:V12" si="8">E4</f>
        <v>128.92000000000002</v>
      </c>
      <c r="W4" s="76">
        <f t="shared" ref="W4:W12" si="9">E4</f>
        <v>128.92000000000002</v>
      </c>
      <c r="X4" s="76">
        <f t="shared" ref="X4:X12" si="10">E4</f>
        <v>128.92000000000002</v>
      </c>
      <c r="Y4" s="76">
        <f t="shared" ref="Y4:Y12" si="11">E4</f>
        <v>128.92000000000002</v>
      </c>
      <c r="Z4" s="76">
        <f t="shared" ref="Z4:Z12" si="12">E4</f>
        <v>128.92000000000002</v>
      </c>
      <c r="AA4" s="76">
        <f t="shared" ref="AA4:AA12" si="13">E4</f>
        <v>128.92000000000002</v>
      </c>
      <c r="AB4" s="76">
        <f t="shared" ref="AB4:AB12" si="14">E4</f>
        <v>128.92000000000002</v>
      </c>
      <c r="AC4" s="76">
        <f t="shared" ref="AC4:AC12" si="15">E4</f>
        <v>128.92000000000002</v>
      </c>
      <c r="AD4" s="76">
        <f t="shared" ref="AD4:AD12" si="16">E4</f>
        <v>128.92000000000002</v>
      </c>
      <c r="AE4" s="76">
        <f t="shared" ref="AE4:AE12" si="17">E4</f>
        <v>128.92000000000002</v>
      </c>
      <c r="AF4" s="76">
        <f t="shared" ref="AF4:AF12" si="18">E4</f>
        <v>128.92000000000002</v>
      </c>
      <c r="AG4" s="76">
        <f t="shared" ref="AG4:AG12" si="19">E4</f>
        <v>128.92000000000002</v>
      </c>
      <c r="AH4" s="76">
        <f t="shared" ref="AH4:AH12" si="20">E4</f>
        <v>128.92000000000002</v>
      </c>
      <c r="AI4" s="76">
        <f t="shared" ref="AI4:AI12" si="21">E4</f>
        <v>128.92000000000002</v>
      </c>
      <c r="AJ4" s="76">
        <f t="shared" ref="AJ4:AJ12" si="22">E4</f>
        <v>128.92000000000002</v>
      </c>
      <c r="AK4" s="76">
        <f t="shared" ref="AK4:AK12" si="23">E4</f>
        <v>128.92000000000002</v>
      </c>
      <c r="AL4" s="76">
        <f t="shared" ref="AL4:AL12" si="24">E4</f>
        <v>128.92000000000002</v>
      </c>
      <c r="AM4" s="76">
        <f t="shared" ref="AM4:AM12" si="25">E4</f>
        <v>128.92000000000002</v>
      </c>
      <c r="AN4" s="76">
        <f t="shared" ref="AN4:AN12" si="26">E4</f>
        <v>128.92000000000002</v>
      </c>
      <c r="AO4" s="76">
        <f t="shared" ref="AO4:AO12" si="27">E4</f>
        <v>128.92000000000002</v>
      </c>
      <c r="AP4" s="76">
        <f t="shared" ref="AP4:AP12" si="28">E4</f>
        <v>128.92000000000002</v>
      </c>
      <c r="AQ4" s="76">
        <f t="shared" ref="AQ4:AQ12" si="29">E4</f>
        <v>128.92000000000002</v>
      </c>
      <c r="AR4" s="76">
        <f t="shared" ref="AR4:AR12" si="30">E4</f>
        <v>128.92000000000002</v>
      </c>
      <c r="AS4" s="76">
        <f t="shared" ref="AS4:AS12" si="31">E4</f>
        <v>128.92000000000002</v>
      </c>
      <c r="AT4" s="76">
        <f t="shared" ref="AT4:AT12" si="32">E4</f>
        <v>128.92000000000002</v>
      </c>
      <c r="AU4" s="76">
        <f t="shared" ref="AU4:AU12" si="33">E4</f>
        <v>128.92000000000002</v>
      </c>
    </row>
    <row r="5" spans="2:47" ht="15.75" thickBot="1">
      <c r="B5" s="32" t="s">
        <v>69</v>
      </c>
      <c r="C5" s="33">
        <v>0.36</v>
      </c>
      <c r="D5" s="34">
        <f>(I3+(I3*0.36))</f>
        <v>19.923999999999999</v>
      </c>
      <c r="E5" s="34">
        <f t="shared" ref="E5:E11" si="34">SUM(D5*8)</f>
        <v>159.392</v>
      </c>
      <c r="F5" s="34">
        <f t="shared" si="0"/>
        <v>9.9619999999999997</v>
      </c>
      <c r="G5" s="34">
        <f t="shared" si="1"/>
        <v>79.695999999999998</v>
      </c>
      <c r="H5" s="40"/>
      <c r="I5" s="41" t="s">
        <v>70</v>
      </c>
      <c r="J5" s="42"/>
      <c r="K5" s="43"/>
      <c r="M5" s="3">
        <f>SUM(I3*0.36)</f>
        <v>5.274</v>
      </c>
      <c r="N5" s="3">
        <f>SUM(M5+I3)</f>
        <v>19.923999999999999</v>
      </c>
      <c r="O5" s="3">
        <f t="shared" si="2"/>
        <v>9.9619999999999997</v>
      </c>
      <c r="Q5" s="76">
        <f t="shared" si="3"/>
        <v>159.392</v>
      </c>
      <c r="R5" s="76">
        <f t="shared" si="4"/>
        <v>159.392</v>
      </c>
      <c r="S5" s="76">
        <f t="shared" si="5"/>
        <v>159.392</v>
      </c>
      <c r="T5" s="76">
        <f t="shared" si="6"/>
        <v>159.392</v>
      </c>
      <c r="U5" s="76">
        <f t="shared" si="7"/>
        <v>159.392</v>
      </c>
      <c r="V5" s="76">
        <f t="shared" si="8"/>
        <v>159.392</v>
      </c>
      <c r="W5" s="76">
        <f t="shared" si="9"/>
        <v>159.392</v>
      </c>
      <c r="X5" s="76">
        <f t="shared" si="10"/>
        <v>159.392</v>
      </c>
      <c r="Y5" s="76">
        <f t="shared" si="11"/>
        <v>159.392</v>
      </c>
      <c r="Z5" s="76">
        <f t="shared" si="12"/>
        <v>159.392</v>
      </c>
      <c r="AA5" s="76">
        <f t="shared" si="13"/>
        <v>159.392</v>
      </c>
      <c r="AB5" s="76">
        <f t="shared" si="14"/>
        <v>159.392</v>
      </c>
      <c r="AC5" s="76">
        <f t="shared" si="15"/>
        <v>159.392</v>
      </c>
      <c r="AD5" s="76">
        <f t="shared" si="16"/>
        <v>159.392</v>
      </c>
      <c r="AE5" s="76">
        <f t="shared" si="17"/>
        <v>159.392</v>
      </c>
      <c r="AF5" s="76">
        <f t="shared" si="18"/>
        <v>159.392</v>
      </c>
      <c r="AG5" s="76">
        <f t="shared" si="19"/>
        <v>159.392</v>
      </c>
      <c r="AH5" s="76">
        <f t="shared" si="20"/>
        <v>159.392</v>
      </c>
      <c r="AI5" s="76">
        <f t="shared" si="21"/>
        <v>159.392</v>
      </c>
      <c r="AJ5" s="76">
        <f t="shared" si="22"/>
        <v>159.392</v>
      </c>
      <c r="AK5" s="76">
        <f t="shared" si="23"/>
        <v>159.392</v>
      </c>
      <c r="AL5" s="76">
        <f t="shared" si="24"/>
        <v>159.392</v>
      </c>
      <c r="AM5" s="76">
        <f t="shared" si="25"/>
        <v>159.392</v>
      </c>
      <c r="AN5" s="76">
        <f t="shared" si="26"/>
        <v>159.392</v>
      </c>
      <c r="AO5" s="76">
        <f t="shared" si="27"/>
        <v>159.392</v>
      </c>
      <c r="AP5" s="76">
        <f t="shared" si="28"/>
        <v>159.392</v>
      </c>
      <c r="AQ5" s="76">
        <f t="shared" si="29"/>
        <v>159.392</v>
      </c>
      <c r="AR5" s="76">
        <f t="shared" si="30"/>
        <v>159.392</v>
      </c>
      <c r="AS5" s="76">
        <f t="shared" si="31"/>
        <v>159.392</v>
      </c>
      <c r="AT5" s="76">
        <f t="shared" si="32"/>
        <v>159.392</v>
      </c>
      <c r="AU5" s="76">
        <f t="shared" si="33"/>
        <v>159.392</v>
      </c>
    </row>
    <row r="6" spans="2:47" ht="15.75" thickBot="1">
      <c r="B6" s="32" t="s">
        <v>71</v>
      </c>
      <c r="C6" s="33">
        <v>0.25</v>
      </c>
      <c r="D6" s="34">
        <f>SUM(I3+(I3*0.25))</f>
        <v>18.3125</v>
      </c>
      <c r="E6" s="34">
        <f t="shared" si="34"/>
        <v>146.5</v>
      </c>
      <c r="F6" s="34">
        <f t="shared" si="0"/>
        <v>9.15625</v>
      </c>
      <c r="G6" s="34">
        <f t="shared" si="1"/>
        <v>73.25</v>
      </c>
      <c r="H6" s="38"/>
      <c r="I6" s="44"/>
      <c r="J6" s="38"/>
      <c r="K6" s="38"/>
      <c r="M6" s="3">
        <f>SUM(I3*0.25)</f>
        <v>3.6625000000000001</v>
      </c>
      <c r="N6" s="3">
        <f>SUM(M6+I3)</f>
        <v>18.3125</v>
      </c>
      <c r="O6" s="3">
        <f t="shared" si="2"/>
        <v>9.15625</v>
      </c>
      <c r="Q6" s="76">
        <f t="shared" si="3"/>
        <v>146.5</v>
      </c>
      <c r="R6" s="76">
        <f t="shared" si="4"/>
        <v>146.5</v>
      </c>
      <c r="S6" s="76">
        <f t="shared" si="5"/>
        <v>146.5</v>
      </c>
      <c r="T6" s="76">
        <f t="shared" si="6"/>
        <v>146.5</v>
      </c>
      <c r="U6" s="76">
        <f t="shared" si="7"/>
        <v>146.5</v>
      </c>
      <c r="V6" s="76">
        <f t="shared" si="8"/>
        <v>146.5</v>
      </c>
      <c r="W6" s="76">
        <f t="shared" si="9"/>
        <v>146.5</v>
      </c>
      <c r="X6" s="76">
        <f t="shared" si="10"/>
        <v>146.5</v>
      </c>
      <c r="Y6" s="76">
        <f t="shared" si="11"/>
        <v>146.5</v>
      </c>
      <c r="Z6" s="76">
        <f t="shared" si="12"/>
        <v>146.5</v>
      </c>
      <c r="AA6" s="76">
        <f t="shared" si="13"/>
        <v>146.5</v>
      </c>
      <c r="AB6" s="76">
        <f t="shared" si="14"/>
        <v>146.5</v>
      </c>
      <c r="AC6" s="76">
        <f t="shared" si="15"/>
        <v>146.5</v>
      </c>
      <c r="AD6" s="76">
        <f t="shared" si="16"/>
        <v>146.5</v>
      </c>
      <c r="AE6" s="76">
        <f t="shared" si="17"/>
        <v>146.5</v>
      </c>
      <c r="AF6" s="76">
        <f t="shared" si="18"/>
        <v>146.5</v>
      </c>
      <c r="AG6" s="76">
        <f t="shared" si="19"/>
        <v>146.5</v>
      </c>
      <c r="AH6" s="76">
        <f t="shared" si="20"/>
        <v>146.5</v>
      </c>
      <c r="AI6" s="76">
        <f t="shared" si="21"/>
        <v>146.5</v>
      </c>
      <c r="AJ6" s="76">
        <f t="shared" si="22"/>
        <v>146.5</v>
      </c>
      <c r="AK6" s="76">
        <f t="shared" si="23"/>
        <v>146.5</v>
      </c>
      <c r="AL6" s="76">
        <f t="shared" si="24"/>
        <v>146.5</v>
      </c>
      <c r="AM6" s="76">
        <f t="shared" si="25"/>
        <v>146.5</v>
      </c>
      <c r="AN6" s="76">
        <f t="shared" si="26"/>
        <v>146.5</v>
      </c>
      <c r="AO6" s="76">
        <f t="shared" si="27"/>
        <v>146.5</v>
      </c>
      <c r="AP6" s="76">
        <f t="shared" si="28"/>
        <v>146.5</v>
      </c>
      <c r="AQ6" s="76">
        <f t="shared" si="29"/>
        <v>146.5</v>
      </c>
      <c r="AR6" s="76">
        <f t="shared" si="30"/>
        <v>146.5</v>
      </c>
      <c r="AS6" s="76">
        <f t="shared" si="31"/>
        <v>146.5</v>
      </c>
      <c r="AT6" s="76">
        <f t="shared" si="32"/>
        <v>146.5</v>
      </c>
      <c r="AU6" s="76">
        <f t="shared" si="33"/>
        <v>146.5</v>
      </c>
    </row>
    <row r="7" spans="2:47" ht="15.75" thickBot="1">
      <c r="B7" s="32" t="s">
        <v>72</v>
      </c>
      <c r="C7" s="33">
        <v>0.25</v>
      </c>
      <c r="D7" s="34">
        <f>SUM(I3+(I3*0.25))</f>
        <v>18.3125</v>
      </c>
      <c r="E7" s="34">
        <f t="shared" si="34"/>
        <v>146.5</v>
      </c>
      <c r="F7" s="34">
        <f t="shared" si="0"/>
        <v>9.15625</v>
      </c>
      <c r="G7" s="34">
        <f t="shared" si="1"/>
        <v>73.25</v>
      </c>
      <c r="H7" s="40"/>
      <c r="I7" s="30" t="s">
        <v>73</v>
      </c>
      <c r="J7" s="42"/>
      <c r="K7" s="38"/>
      <c r="M7" s="3">
        <f>SUM(I3*0.25)</f>
        <v>3.6625000000000001</v>
      </c>
      <c r="N7" s="3">
        <f>SUM(M7+I3)</f>
        <v>18.3125</v>
      </c>
      <c r="O7" s="3">
        <f t="shared" si="2"/>
        <v>9.15625</v>
      </c>
      <c r="Q7" s="76">
        <f t="shared" si="3"/>
        <v>146.5</v>
      </c>
      <c r="R7" s="76">
        <f t="shared" si="4"/>
        <v>146.5</v>
      </c>
      <c r="S7" s="76">
        <f t="shared" si="5"/>
        <v>146.5</v>
      </c>
      <c r="T7" s="76">
        <f t="shared" si="6"/>
        <v>146.5</v>
      </c>
      <c r="U7" s="76">
        <f t="shared" si="7"/>
        <v>146.5</v>
      </c>
      <c r="V7" s="76">
        <f t="shared" si="8"/>
        <v>146.5</v>
      </c>
      <c r="W7" s="76">
        <f t="shared" si="9"/>
        <v>146.5</v>
      </c>
      <c r="X7" s="76">
        <f t="shared" si="10"/>
        <v>146.5</v>
      </c>
      <c r="Y7" s="76">
        <f t="shared" si="11"/>
        <v>146.5</v>
      </c>
      <c r="Z7" s="76">
        <f t="shared" si="12"/>
        <v>146.5</v>
      </c>
      <c r="AA7" s="76">
        <f t="shared" si="13"/>
        <v>146.5</v>
      </c>
      <c r="AB7" s="76">
        <f t="shared" si="14"/>
        <v>146.5</v>
      </c>
      <c r="AC7" s="76">
        <f t="shared" si="15"/>
        <v>146.5</v>
      </c>
      <c r="AD7" s="76">
        <f t="shared" si="16"/>
        <v>146.5</v>
      </c>
      <c r="AE7" s="76">
        <f t="shared" si="17"/>
        <v>146.5</v>
      </c>
      <c r="AF7" s="76">
        <f t="shared" si="18"/>
        <v>146.5</v>
      </c>
      <c r="AG7" s="76">
        <f t="shared" si="19"/>
        <v>146.5</v>
      </c>
      <c r="AH7" s="76">
        <f t="shared" si="20"/>
        <v>146.5</v>
      </c>
      <c r="AI7" s="76">
        <f t="shared" si="21"/>
        <v>146.5</v>
      </c>
      <c r="AJ7" s="76">
        <f t="shared" si="22"/>
        <v>146.5</v>
      </c>
      <c r="AK7" s="76">
        <f t="shared" si="23"/>
        <v>146.5</v>
      </c>
      <c r="AL7" s="76">
        <f t="shared" si="24"/>
        <v>146.5</v>
      </c>
      <c r="AM7" s="76">
        <f t="shared" si="25"/>
        <v>146.5</v>
      </c>
      <c r="AN7" s="76">
        <f t="shared" si="26"/>
        <v>146.5</v>
      </c>
      <c r="AO7" s="76">
        <f t="shared" si="27"/>
        <v>146.5</v>
      </c>
      <c r="AP7" s="76">
        <f t="shared" si="28"/>
        <v>146.5</v>
      </c>
      <c r="AQ7" s="76">
        <f t="shared" si="29"/>
        <v>146.5</v>
      </c>
      <c r="AR7" s="76">
        <f t="shared" si="30"/>
        <v>146.5</v>
      </c>
      <c r="AS7" s="76">
        <f t="shared" si="31"/>
        <v>146.5</v>
      </c>
      <c r="AT7" s="76">
        <f t="shared" si="32"/>
        <v>146.5</v>
      </c>
      <c r="AU7" s="76">
        <f t="shared" si="33"/>
        <v>146.5</v>
      </c>
    </row>
    <row r="8" spans="2:47" ht="15.75" thickBot="1">
      <c r="B8" s="32" t="s">
        <v>74</v>
      </c>
      <c r="C8" s="45">
        <v>0.625</v>
      </c>
      <c r="D8" s="34">
        <f>SUM(I3+(I3*0.625))</f>
        <v>23.806249999999999</v>
      </c>
      <c r="E8" s="34">
        <f t="shared" si="34"/>
        <v>190.45</v>
      </c>
      <c r="F8" s="34">
        <f t="shared" si="0"/>
        <v>11.903124999999999</v>
      </c>
      <c r="G8" s="34">
        <f t="shared" si="1"/>
        <v>95.224999999999994</v>
      </c>
      <c r="H8" s="38"/>
      <c r="I8" s="43"/>
      <c r="J8" s="38"/>
      <c r="K8" s="38"/>
      <c r="M8" s="3">
        <f>SUM(I3*0.625)</f>
        <v>9.15625</v>
      </c>
      <c r="N8" s="3">
        <f>SUM(M8+I3)</f>
        <v>23.806249999999999</v>
      </c>
      <c r="O8" s="3">
        <f t="shared" si="2"/>
        <v>11.903124999999999</v>
      </c>
      <c r="Q8" s="76">
        <f t="shared" si="3"/>
        <v>190.45</v>
      </c>
      <c r="R8" s="76">
        <f t="shared" si="4"/>
        <v>190.45</v>
      </c>
      <c r="S8" s="76">
        <f t="shared" si="5"/>
        <v>190.45</v>
      </c>
      <c r="T8" s="76">
        <f t="shared" si="6"/>
        <v>190.45</v>
      </c>
      <c r="U8" s="76">
        <f t="shared" si="7"/>
        <v>190.45</v>
      </c>
      <c r="V8" s="76">
        <f t="shared" si="8"/>
        <v>190.45</v>
      </c>
      <c r="W8" s="76">
        <f t="shared" si="9"/>
        <v>190.45</v>
      </c>
      <c r="X8" s="76">
        <f t="shared" si="10"/>
        <v>190.45</v>
      </c>
      <c r="Y8" s="76">
        <f t="shared" si="11"/>
        <v>190.45</v>
      </c>
      <c r="Z8" s="76">
        <f t="shared" si="12"/>
        <v>190.45</v>
      </c>
      <c r="AA8" s="76">
        <f t="shared" si="13"/>
        <v>190.45</v>
      </c>
      <c r="AB8" s="76">
        <f t="shared" si="14"/>
        <v>190.45</v>
      </c>
      <c r="AC8" s="76">
        <f t="shared" si="15"/>
        <v>190.45</v>
      </c>
      <c r="AD8" s="76">
        <f t="shared" si="16"/>
        <v>190.45</v>
      </c>
      <c r="AE8" s="76">
        <f t="shared" si="17"/>
        <v>190.45</v>
      </c>
      <c r="AF8" s="76">
        <f t="shared" si="18"/>
        <v>190.45</v>
      </c>
      <c r="AG8" s="76">
        <f t="shared" si="19"/>
        <v>190.45</v>
      </c>
      <c r="AH8" s="76">
        <f t="shared" si="20"/>
        <v>190.45</v>
      </c>
      <c r="AI8" s="76">
        <f t="shared" si="21"/>
        <v>190.45</v>
      </c>
      <c r="AJ8" s="76">
        <f t="shared" si="22"/>
        <v>190.45</v>
      </c>
      <c r="AK8" s="76">
        <f t="shared" si="23"/>
        <v>190.45</v>
      </c>
      <c r="AL8" s="76">
        <f t="shared" si="24"/>
        <v>190.45</v>
      </c>
      <c r="AM8" s="76">
        <f t="shared" si="25"/>
        <v>190.45</v>
      </c>
      <c r="AN8" s="76">
        <f t="shared" si="26"/>
        <v>190.45</v>
      </c>
      <c r="AO8" s="76">
        <f t="shared" si="27"/>
        <v>190.45</v>
      </c>
      <c r="AP8" s="76">
        <f t="shared" si="28"/>
        <v>190.45</v>
      </c>
      <c r="AQ8" s="76">
        <f t="shared" si="29"/>
        <v>190.45</v>
      </c>
      <c r="AR8" s="76">
        <f t="shared" si="30"/>
        <v>190.45</v>
      </c>
      <c r="AS8" s="76">
        <f t="shared" si="31"/>
        <v>190.45</v>
      </c>
      <c r="AT8" s="76">
        <f t="shared" si="32"/>
        <v>190.45</v>
      </c>
      <c r="AU8" s="76">
        <f t="shared" si="33"/>
        <v>190.45</v>
      </c>
    </row>
    <row r="9" spans="2:47" ht="15.75" thickBot="1">
      <c r="B9" s="32" t="s">
        <v>75</v>
      </c>
      <c r="C9" s="45">
        <v>1.375</v>
      </c>
      <c r="D9" s="34">
        <f>SUM(I3+(I3*1.375))</f>
        <v>34.793750000000003</v>
      </c>
      <c r="E9" s="34">
        <f t="shared" si="34"/>
        <v>278.35000000000002</v>
      </c>
      <c r="F9" s="34">
        <f t="shared" si="0"/>
        <v>17.396875000000001</v>
      </c>
      <c r="G9" s="34">
        <f t="shared" si="1"/>
        <v>139.17500000000001</v>
      </c>
      <c r="H9" s="38"/>
      <c r="I9" s="38"/>
      <c r="J9" s="38"/>
      <c r="K9" s="38"/>
      <c r="M9" s="3">
        <f>SUM(I3*1.375)</f>
        <v>20.143750000000001</v>
      </c>
      <c r="N9" s="3">
        <f>SUM(M9+I3)</f>
        <v>34.793750000000003</v>
      </c>
      <c r="O9" s="3">
        <f t="shared" si="2"/>
        <v>17.396875000000001</v>
      </c>
      <c r="Q9" s="76">
        <f t="shared" si="3"/>
        <v>278.35000000000002</v>
      </c>
      <c r="R9" s="76">
        <f t="shared" si="4"/>
        <v>278.35000000000002</v>
      </c>
      <c r="S9" s="76">
        <f t="shared" si="5"/>
        <v>278.35000000000002</v>
      </c>
      <c r="T9" s="76">
        <f t="shared" si="6"/>
        <v>278.35000000000002</v>
      </c>
      <c r="U9" s="76">
        <f t="shared" si="7"/>
        <v>278.35000000000002</v>
      </c>
      <c r="V9" s="76">
        <f t="shared" si="8"/>
        <v>278.35000000000002</v>
      </c>
      <c r="W9" s="76">
        <f t="shared" si="9"/>
        <v>278.35000000000002</v>
      </c>
      <c r="X9" s="76">
        <f t="shared" si="10"/>
        <v>278.35000000000002</v>
      </c>
      <c r="Y9" s="76">
        <f t="shared" si="11"/>
        <v>278.35000000000002</v>
      </c>
      <c r="Z9" s="76">
        <f t="shared" si="12"/>
        <v>278.35000000000002</v>
      </c>
      <c r="AA9" s="76">
        <f t="shared" si="13"/>
        <v>278.35000000000002</v>
      </c>
      <c r="AB9" s="76">
        <f t="shared" si="14"/>
        <v>278.35000000000002</v>
      </c>
      <c r="AC9" s="76">
        <f t="shared" si="15"/>
        <v>278.35000000000002</v>
      </c>
      <c r="AD9" s="76">
        <f t="shared" si="16"/>
        <v>278.35000000000002</v>
      </c>
      <c r="AE9" s="76">
        <f t="shared" si="17"/>
        <v>278.35000000000002</v>
      </c>
      <c r="AF9" s="76">
        <f t="shared" si="18"/>
        <v>278.35000000000002</v>
      </c>
      <c r="AG9" s="76">
        <f t="shared" si="19"/>
        <v>278.35000000000002</v>
      </c>
      <c r="AH9" s="76">
        <f t="shared" si="20"/>
        <v>278.35000000000002</v>
      </c>
      <c r="AI9" s="76">
        <f t="shared" si="21"/>
        <v>278.35000000000002</v>
      </c>
      <c r="AJ9" s="76">
        <f t="shared" si="22"/>
        <v>278.35000000000002</v>
      </c>
      <c r="AK9" s="76">
        <f t="shared" si="23"/>
        <v>278.35000000000002</v>
      </c>
      <c r="AL9" s="76">
        <f t="shared" si="24"/>
        <v>278.35000000000002</v>
      </c>
      <c r="AM9" s="76">
        <f t="shared" si="25"/>
        <v>278.35000000000002</v>
      </c>
      <c r="AN9" s="76">
        <f t="shared" si="26"/>
        <v>278.35000000000002</v>
      </c>
      <c r="AO9" s="76">
        <f t="shared" si="27"/>
        <v>278.35000000000002</v>
      </c>
      <c r="AP9" s="76">
        <f t="shared" si="28"/>
        <v>278.35000000000002</v>
      </c>
      <c r="AQ9" s="76">
        <f t="shared" si="29"/>
        <v>278.35000000000002</v>
      </c>
      <c r="AR9" s="76">
        <f t="shared" si="30"/>
        <v>278.35000000000002</v>
      </c>
      <c r="AS9" s="76">
        <f t="shared" si="31"/>
        <v>278.35000000000002</v>
      </c>
      <c r="AT9" s="76">
        <f t="shared" si="32"/>
        <v>278.35000000000002</v>
      </c>
      <c r="AU9" s="76">
        <f t="shared" si="33"/>
        <v>278.35000000000002</v>
      </c>
    </row>
    <row r="10" spans="2:47" ht="15.75" thickBot="1">
      <c r="B10" s="32" t="s">
        <v>76</v>
      </c>
      <c r="C10" s="33">
        <v>1.38</v>
      </c>
      <c r="D10" s="34">
        <f>SUM(I3+(I3*1.375))</f>
        <v>34.793750000000003</v>
      </c>
      <c r="E10" s="34">
        <f t="shared" si="34"/>
        <v>278.35000000000002</v>
      </c>
      <c r="F10" s="34">
        <f t="shared" si="0"/>
        <v>17.396875000000001</v>
      </c>
      <c r="G10" s="34">
        <f t="shared" si="1"/>
        <v>139.17500000000001</v>
      </c>
      <c r="H10" s="38"/>
      <c r="I10" s="38"/>
      <c r="J10" s="38"/>
      <c r="K10" s="38"/>
      <c r="M10" s="3">
        <f>SUM(I3*1.375)</f>
        <v>20.143750000000001</v>
      </c>
      <c r="N10" s="3">
        <f>SUM(M10+I3)</f>
        <v>34.793750000000003</v>
      </c>
      <c r="O10" s="3">
        <f t="shared" si="2"/>
        <v>17.396875000000001</v>
      </c>
      <c r="Q10" s="76">
        <f t="shared" si="3"/>
        <v>278.35000000000002</v>
      </c>
      <c r="R10" s="76">
        <f t="shared" si="4"/>
        <v>278.35000000000002</v>
      </c>
      <c r="S10" s="76">
        <f t="shared" si="5"/>
        <v>278.35000000000002</v>
      </c>
      <c r="T10" s="76">
        <f t="shared" si="6"/>
        <v>278.35000000000002</v>
      </c>
      <c r="U10" s="76">
        <f t="shared" si="7"/>
        <v>278.35000000000002</v>
      </c>
      <c r="V10" s="76">
        <f t="shared" si="8"/>
        <v>278.35000000000002</v>
      </c>
      <c r="W10" s="76">
        <f t="shared" si="9"/>
        <v>278.35000000000002</v>
      </c>
      <c r="X10" s="76">
        <f t="shared" si="10"/>
        <v>278.35000000000002</v>
      </c>
      <c r="Y10" s="76">
        <f t="shared" si="11"/>
        <v>278.35000000000002</v>
      </c>
      <c r="Z10" s="76">
        <f t="shared" si="12"/>
        <v>278.35000000000002</v>
      </c>
      <c r="AA10" s="76">
        <f t="shared" si="13"/>
        <v>278.35000000000002</v>
      </c>
      <c r="AB10" s="76">
        <f t="shared" si="14"/>
        <v>278.35000000000002</v>
      </c>
      <c r="AC10" s="76">
        <f t="shared" si="15"/>
        <v>278.35000000000002</v>
      </c>
      <c r="AD10" s="76">
        <f t="shared" si="16"/>
        <v>278.35000000000002</v>
      </c>
      <c r="AE10" s="76">
        <f t="shared" si="17"/>
        <v>278.35000000000002</v>
      </c>
      <c r="AF10" s="76">
        <f t="shared" si="18"/>
        <v>278.35000000000002</v>
      </c>
      <c r="AG10" s="76">
        <f t="shared" si="19"/>
        <v>278.35000000000002</v>
      </c>
      <c r="AH10" s="76">
        <f t="shared" si="20"/>
        <v>278.35000000000002</v>
      </c>
      <c r="AI10" s="76">
        <f t="shared" si="21"/>
        <v>278.35000000000002</v>
      </c>
      <c r="AJ10" s="76">
        <f t="shared" si="22"/>
        <v>278.35000000000002</v>
      </c>
      <c r="AK10" s="76">
        <f t="shared" si="23"/>
        <v>278.35000000000002</v>
      </c>
      <c r="AL10" s="76">
        <f t="shared" si="24"/>
        <v>278.35000000000002</v>
      </c>
      <c r="AM10" s="76">
        <f t="shared" si="25"/>
        <v>278.35000000000002</v>
      </c>
      <c r="AN10" s="76">
        <f t="shared" si="26"/>
        <v>278.35000000000002</v>
      </c>
      <c r="AO10" s="76">
        <f t="shared" si="27"/>
        <v>278.35000000000002</v>
      </c>
      <c r="AP10" s="76">
        <f t="shared" si="28"/>
        <v>278.35000000000002</v>
      </c>
      <c r="AQ10" s="76">
        <f t="shared" si="29"/>
        <v>278.35000000000002</v>
      </c>
      <c r="AR10" s="76">
        <f t="shared" si="30"/>
        <v>278.35000000000002</v>
      </c>
      <c r="AS10" s="76">
        <f t="shared" si="31"/>
        <v>278.35000000000002</v>
      </c>
      <c r="AT10" s="76">
        <f t="shared" si="32"/>
        <v>278.35000000000002</v>
      </c>
      <c r="AU10" s="76">
        <f t="shared" si="33"/>
        <v>278.35000000000002</v>
      </c>
    </row>
    <row r="11" spans="2:47" ht="15.75" thickBot="1">
      <c r="B11" s="77" t="s">
        <v>77</v>
      </c>
      <c r="C11" s="78">
        <v>1.55</v>
      </c>
      <c r="D11" s="79">
        <f>SUM(I3+(I3*1.55))</f>
        <v>37.357500000000002</v>
      </c>
      <c r="E11" s="79">
        <f t="shared" si="34"/>
        <v>298.86</v>
      </c>
      <c r="F11" s="34">
        <f t="shared" si="0"/>
        <v>18.678750000000001</v>
      </c>
      <c r="G11" s="34">
        <f t="shared" si="1"/>
        <v>149.43</v>
      </c>
      <c r="H11" s="38"/>
      <c r="I11" s="38"/>
      <c r="J11" s="38"/>
      <c r="K11" s="38"/>
      <c r="M11" s="3">
        <f>SUM(I3*1.55)</f>
        <v>22.7075</v>
      </c>
      <c r="N11" s="3">
        <f>SUM(M11+I3)</f>
        <v>37.357500000000002</v>
      </c>
      <c r="O11" s="3">
        <f t="shared" si="2"/>
        <v>18.678750000000001</v>
      </c>
      <c r="Q11" s="76">
        <f t="shared" si="3"/>
        <v>298.86</v>
      </c>
      <c r="R11" s="76">
        <f t="shared" si="4"/>
        <v>298.86</v>
      </c>
      <c r="S11" s="76">
        <f t="shared" si="5"/>
        <v>298.86</v>
      </c>
      <c r="T11" s="76">
        <f t="shared" si="6"/>
        <v>298.86</v>
      </c>
      <c r="U11" s="76">
        <f t="shared" si="7"/>
        <v>298.86</v>
      </c>
      <c r="V11" s="76">
        <f t="shared" si="8"/>
        <v>298.86</v>
      </c>
      <c r="W11" s="76">
        <f t="shared" si="9"/>
        <v>298.86</v>
      </c>
      <c r="X11" s="76">
        <f t="shared" si="10"/>
        <v>298.86</v>
      </c>
      <c r="Y11" s="76">
        <f t="shared" si="11"/>
        <v>298.86</v>
      </c>
      <c r="Z11" s="76">
        <f t="shared" si="12"/>
        <v>298.86</v>
      </c>
      <c r="AA11" s="76">
        <f t="shared" si="13"/>
        <v>298.86</v>
      </c>
      <c r="AB11" s="76">
        <f t="shared" si="14"/>
        <v>298.86</v>
      </c>
      <c r="AC11" s="76">
        <f t="shared" si="15"/>
        <v>298.86</v>
      </c>
      <c r="AD11" s="76">
        <f t="shared" si="16"/>
        <v>298.86</v>
      </c>
      <c r="AE11" s="76">
        <f t="shared" si="17"/>
        <v>298.86</v>
      </c>
      <c r="AF11" s="76">
        <f t="shared" si="18"/>
        <v>298.86</v>
      </c>
      <c r="AG11" s="76">
        <f t="shared" si="19"/>
        <v>298.86</v>
      </c>
      <c r="AH11" s="76">
        <f t="shared" si="20"/>
        <v>298.86</v>
      </c>
      <c r="AI11" s="76">
        <f t="shared" si="21"/>
        <v>298.86</v>
      </c>
      <c r="AJ11" s="76">
        <f t="shared" si="22"/>
        <v>298.86</v>
      </c>
      <c r="AK11" s="76">
        <f t="shared" si="23"/>
        <v>298.86</v>
      </c>
      <c r="AL11" s="76">
        <f t="shared" si="24"/>
        <v>298.86</v>
      </c>
      <c r="AM11" s="76">
        <f t="shared" si="25"/>
        <v>298.86</v>
      </c>
      <c r="AN11" s="76">
        <f t="shared" si="26"/>
        <v>298.86</v>
      </c>
      <c r="AO11" s="76">
        <f t="shared" si="27"/>
        <v>298.86</v>
      </c>
      <c r="AP11" s="76">
        <f t="shared" si="28"/>
        <v>298.86</v>
      </c>
      <c r="AQ11" s="76">
        <f t="shared" si="29"/>
        <v>298.86</v>
      </c>
      <c r="AR11" s="76">
        <f t="shared" si="30"/>
        <v>298.86</v>
      </c>
      <c r="AS11" s="76">
        <f t="shared" si="31"/>
        <v>298.86</v>
      </c>
      <c r="AT11" s="76">
        <f t="shared" si="32"/>
        <v>298.86</v>
      </c>
      <c r="AU11" s="76">
        <f t="shared" si="33"/>
        <v>298.86</v>
      </c>
    </row>
    <row r="12" spans="2:47" ht="15.75" thickBot="1">
      <c r="B12" s="80" t="s">
        <v>95</v>
      </c>
      <c r="C12" s="82">
        <v>1.2030000000000001</v>
      </c>
      <c r="D12" s="81">
        <f>(I3*1.203)</f>
        <v>17.623950000000001</v>
      </c>
      <c r="E12" s="81">
        <f>(D12*8)</f>
        <v>140.99160000000001</v>
      </c>
      <c r="F12" s="42"/>
      <c r="G12" s="38"/>
      <c r="H12" s="38"/>
      <c r="I12" s="38"/>
      <c r="J12" s="38"/>
      <c r="K12" s="38"/>
      <c r="Q12" s="76">
        <f t="shared" si="3"/>
        <v>140.99160000000001</v>
      </c>
      <c r="R12" s="76">
        <f t="shared" si="4"/>
        <v>140.99160000000001</v>
      </c>
      <c r="S12" s="76">
        <f t="shared" si="5"/>
        <v>140.99160000000001</v>
      </c>
      <c r="T12" s="76">
        <f t="shared" si="6"/>
        <v>140.99160000000001</v>
      </c>
      <c r="U12" s="76">
        <f t="shared" si="7"/>
        <v>140.99160000000001</v>
      </c>
      <c r="V12" s="76">
        <f t="shared" si="8"/>
        <v>140.99160000000001</v>
      </c>
      <c r="W12" s="76">
        <f t="shared" si="9"/>
        <v>140.99160000000001</v>
      </c>
      <c r="X12" s="76">
        <f t="shared" si="10"/>
        <v>140.99160000000001</v>
      </c>
      <c r="Y12" s="76">
        <f t="shared" si="11"/>
        <v>140.99160000000001</v>
      </c>
      <c r="Z12" s="76">
        <f t="shared" si="12"/>
        <v>140.99160000000001</v>
      </c>
      <c r="AA12" s="76">
        <f t="shared" si="13"/>
        <v>140.99160000000001</v>
      </c>
      <c r="AB12" s="76">
        <f t="shared" si="14"/>
        <v>140.99160000000001</v>
      </c>
      <c r="AC12" s="76">
        <f t="shared" si="15"/>
        <v>140.99160000000001</v>
      </c>
      <c r="AD12" s="76">
        <f t="shared" si="16"/>
        <v>140.99160000000001</v>
      </c>
      <c r="AE12" s="76">
        <f t="shared" si="17"/>
        <v>140.99160000000001</v>
      </c>
      <c r="AF12" s="76">
        <f t="shared" si="18"/>
        <v>140.99160000000001</v>
      </c>
      <c r="AG12" s="76">
        <f t="shared" si="19"/>
        <v>140.99160000000001</v>
      </c>
      <c r="AH12" s="76">
        <f t="shared" si="20"/>
        <v>140.99160000000001</v>
      </c>
      <c r="AI12" s="76">
        <f t="shared" si="21"/>
        <v>140.99160000000001</v>
      </c>
      <c r="AJ12" s="76">
        <f t="shared" si="22"/>
        <v>140.99160000000001</v>
      </c>
      <c r="AK12" s="76">
        <f t="shared" si="23"/>
        <v>140.99160000000001</v>
      </c>
      <c r="AL12" s="76">
        <f t="shared" si="24"/>
        <v>140.99160000000001</v>
      </c>
      <c r="AM12" s="76">
        <f t="shared" si="25"/>
        <v>140.99160000000001</v>
      </c>
      <c r="AN12" s="76">
        <f t="shared" si="26"/>
        <v>140.99160000000001</v>
      </c>
      <c r="AO12" s="76">
        <f t="shared" si="27"/>
        <v>140.99160000000001</v>
      </c>
      <c r="AP12" s="76">
        <f t="shared" si="28"/>
        <v>140.99160000000001</v>
      </c>
      <c r="AQ12" s="76">
        <f t="shared" si="29"/>
        <v>140.99160000000001</v>
      </c>
      <c r="AR12" s="76">
        <f t="shared" si="30"/>
        <v>140.99160000000001</v>
      </c>
      <c r="AS12" s="76">
        <f t="shared" si="31"/>
        <v>140.99160000000001</v>
      </c>
      <c r="AT12" s="76">
        <f t="shared" si="32"/>
        <v>140.99160000000001</v>
      </c>
      <c r="AU12" s="76">
        <f t="shared" si="33"/>
        <v>140.99160000000001</v>
      </c>
    </row>
    <row r="13" spans="2:47" ht="15.75" thickBot="1">
      <c r="B13" s="44"/>
      <c r="C13" s="44"/>
      <c r="D13" s="44"/>
      <c r="E13" s="44"/>
      <c r="F13" s="39"/>
      <c r="G13" s="39"/>
      <c r="H13" s="39"/>
      <c r="I13" s="38"/>
      <c r="J13" s="38"/>
      <c r="K13" s="38"/>
    </row>
    <row r="14" spans="2:47" ht="15.75" thickBot="1">
      <c r="B14" s="141" t="s">
        <v>78</v>
      </c>
      <c r="C14" s="142" t="s">
        <v>79</v>
      </c>
      <c r="D14" s="143"/>
      <c r="E14" s="143"/>
      <c r="F14" s="143"/>
      <c r="G14" s="143"/>
      <c r="H14" s="144"/>
      <c r="I14" s="42"/>
      <c r="J14" s="38"/>
      <c r="K14" s="38"/>
    </row>
    <row r="15" spans="2:47">
      <c r="B15" s="44"/>
      <c r="C15" s="44"/>
      <c r="D15" s="44"/>
      <c r="E15" s="44"/>
      <c r="F15" s="44"/>
      <c r="G15" s="44"/>
      <c r="H15" s="44"/>
      <c r="I15" s="39"/>
      <c r="J15" s="39"/>
      <c r="K15" s="39"/>
    </row>
    <row r="16" spans="2:47">
      <c r="B16" s="141" t="s">
        <v>78</v>
      </c>
      <c r="C16" s="142" t="s">
        <v>80</v>
      </c>
      <c r="D16" s="143"/>
      <c r="E16" s="143"/>
      <c r="F16" s="143"/>
      <c r="G16" s="145" t="s">
        <v>81</v>
      </c>
      <c r="H16" s="143"/>
      <c r="I16" s="143"/>
      <c r="J16" s="143"/>
      <c r="K16" s="143"/>
      <c r="L16" s="146"/>
      <c r="M16" s="146"/>
      <c r="N16" s="146"/>
      <c r="O16" s="147"/>
    </row>
    <row r="17" spans="2:13" ht="15.75" thickBot="1">
      <c r="B17" s="44"/>
      <c r="C17" s="44"/>
      <c r="D17" s="44"/>
      <c r="E17" s="44"/>
      <c r="F17" s="43"/>
      <c r="G17" s="43"/>
      <c r="H17" s="43"/>
      <c r="I17" s="43"/>
      <c r="J17" s="43"/>
      <c r="K17" s="43"/>
    </row>
    <row r="18" spans="2:13" ht="15.75" thickBot="1">
      <c r="B18" s="141" t="s">
        <v>82</v>
      </c>
      <c r="C18" s="148" t="s">
        <v>130</v>
      </c>
      <c r="D18" s="150"/>
      <c r="E18" s="155">
        <v>12.18</v>
      </c>
      <c r="F18" s="42"/>
      <c r="G18" s="38"/>
      <c r="H18" s="38"/>
      <c r="I18" s="38"/>
      <c r="J18" s="38"/>
      <c r="K18" s="38"/>
    </row>
    <row r="19" spans="2:13" ht="15.75" thickBot="1">
      <c r="B19" s="44"/>
      <c r="C19" s="44"/>
      <c r="D19" s="44"/>
      <c r="E19" s="44"/>
      <c r="F19" s="39"/>
      <c r="G19" s="39"/>
      <c r="H19" s="38"/>
      <c r="I19" s="38"/>
      <c r="J19" s="38"/>
      <c r="K19" s="38"/>
    </row>
    <row r="20" spans="2:13" ht="27" thickBot="1">
      <c r="B20" s="141" t="s">
        <v>82</v>
      </c>
      <c r="C20" s="143" t="s">
        <v>83</v>
      </c>
      <c r="D20" s="143"/>
      <c r="E20" s="143"/>
      <c r="F20" s="143" t="s">
        <v>84</v>
      </c>
      <c r="G20" s="149">
        <v>0.24</v>
      </c>
      <c r="H20" s="42"/>
      <c r="I20" s="38"/>
      <c r="J20" s="38"/>
      <c r="K20" s="38"/>
    </row>
    <row r="21" spans="2:13" ht="15.75" thickBot="1">
      <c r="B21" s="44"/>
      <c r="C21" s="44"/>
      <c r="D21" s="44"/>
      <c r="E21" s="44"/>
      <c r="F21" s="43"/>
      <c r="G21" s="43"/>
      <c r="H21" s="38"/>
      <c r="I21" s="38"/>
      <c r="J21" s="38"/>
      <c r="K21" s="38"/>
    </row>
    <row r="22" spans="2:13" ht="15.75" thickBot="1">
      <c r="B22" s="141" t="s">
        <v>78</v>
      </c>
      <c r="C22" s="148" t="s">
        <v>85</v>
      </c>
      <c r="D22" s="143"/>
      <c r="E22" s="144"/>
      <c r="F22" s="42"/>
      <c r="G22" s="38"/>
      <c r="H22" s="38"/>
      <c r="I22" s="38"/>
      <c r="J22" s="38"/>
      <c r="K22" s="38"/>
    </row>
    <row r="23" spans="2:13" ht="15.75" thickBot="1">
      <c r="B23" s="44"/>
      <c r="C23" s="44"/>
      <c r="D23" s="44"/>
      <c r="E23" s="44"/>
      <c r="F23" s="39"/>
      <c r="G23" s="39"/>
      <c r="H23" s="38"/>
      <c r="I23" s="38"/>
      <c r="J23" s="38"/>
      <c r="K23" s="38"/>
    </row>
    <row r="24" spans="2:13" ht="15.75" thickBot="1">
      <c r="B24" s="141" t="s">
        <v>78</v>
      </c>
      <c r="C24" s="148" t="s">
        <v>131</v>
      </c>
      <c r="D24" s="143"/>
      <c r="E24" s="143"/>
      <c r="F24" s="144"/>
      <c r="G24" s="155">
        <v>1.0900000000000001</v>
      </c>
      <c r="H24" s="42"/>
      <c r="I24" s="38"/>
      <c r="J24" s="38"/>
      <c r="K24" s="38"/>
    </row>
    <row r="25" spans="2:13" ht="15.75" thickBot="1">
      <c r="B25" s="44"/>
      <c r="C25" s="44"/>
      <c r="D25" s="43"/>
      <c r="E25" s="43"/>
      <c r="F25" s="43"/>
      <c r="G25" s="43"/>
      <c r="H25" s="38"/>
      <c r="I25" s="38"/>
      <c r="J25" s="38"/>
      <c r="K25" s="38"/>
    </row>
    <row r="26" spans="2:13" ht="27" thickBot="1">
      <c r="B26" s="141" t="s">
        <v>78</v>
      </c>
      <c r="C26" s="144" t="s">
        <v>86</v>
      </c>
      <c r="D26" s="42"/>
      <c r="E26" s="38"/>
      <c r="F26" s="38"/>
      <c r="G26" s="38"/>
      <c r="H26" s="38"/>
      <c r="I26" s="38"/>
      <c r="J26" s="38"/>
      <c r="K26" s="38"/>
    </row>
    <row r="27" spans="2:13" ht="15.75" thickBot="1">
      <c r="B27" s="44"/>
      <c r="C27" s="44"/>
      <c r="D27" s="39"/>
      <c r="E27" s="39"/>
      <c r="F27" s="38"/>
      <c r="G27" s="38"/>
      <c r="H27" s="38"/>
      <c r="I27" s="38"/>
      <c r="J27" s="38"/>
      <c r="K27" s="38"/>
    </row>
    <row r="28" spans="2:13" ht="15.75" thickBot="1">
      <c r="B28" s="141" t="s">
        <v>82</v>
      </c>
      <c r="C28" s="148" t="s">
        <v>87</v>
      </c>
      <c r="D28" s="143"/>
      <c r="E28" s="144"/>
      <c r="F28" s="42"/>
      <c r="G28" s="38"/>
      <c r="H28" s="38"/>
      <c r="I28" s="38"/>
      <c r="J28" s="38"/>
      <c r="K28" s="38"/>
    </row>
    <row r="29" spans="2:13">
      <c r="B29" s="44"/>
      <c r="C29" s="44"/>
      <c r="D29" s="44"/>
      <c r="E29" s="44"/>
      <c r="F29" s="39"/>
      <c r="G29" s="39"/>
      <c r="H29" s="39"/>
      <c r="I29" s="39"/>
      <c r="J29" s="39"/>
      <c r="K29" s="39"/>
    </row>
    <row r="30" spans="2:13" ht="26.25">
      <c r="B30" s="141" t="s">
        <v>82</v>
      </c>
      <c r="C30" s="148" t="s">
        <v>88</v>
      </c>
      <c r="D30" s="143"/>
      <c r="E30" s="150"/>
      <c r="F30" s="141" t="s">
        <v>89</v>
      </c>
      <c r="G30" s="143"/>
      <c r="H30" s="143" t="s">
        <v>90</v>
      </c>
      <c r="I30" s="143"/>
      <c r="J30" s="143" t="s">
        <v>91</v>
      </c>
      <c r="K30" s="143"/>
      <c r="L30" s="146" t="s">
        <v>92</v>
      </c>
      <c r="M30" s="147"/>
    </row>
    <row r="32" spans="2:13">
      <c r="B32" s="151" t="s">
        <v>82</v>
      </c>
      <c r="C32" s="146" t="s">
        <v>129</v>
      </c>
      <c r="D32" s="152">
        <v>0.5</v>
      </c>
    </row>
    <row r="34" spans="3:7">
      <c r="C34" s="151" t="s">
        <v>132</v>
      </c>
      <c r="D34" s="146"/>
      <c r="E34" s="146"/>
      <c r="F34" s="147"/>
      <c r="G34" s="127">
        <v>3.41</v>
      </c>
    </row>
  </sheetData>
  <hyperlinks>
    <hyperlink ref="G16" r:id="rId1" xr:uid="{00000000-0004-0000-0200-000000000000}"/>
  </hyperlinks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56"/>
  <sheetViews>
    <sheetView topLeftCell="A142" workbookViewId="0">
      <selection activeCell="B170" sqref="B170"/>
    </sheetView>
  </sheetViews>
  <sheetFormatPr defaultRowHeight="15"/>
  <cols>
    <col min="1" max="1" width="9.140625" customWidth="1"/>
  </cols>
  <sheetData>
    <row r="1" spans="1:13">
      <c r="A1" s="46">
        <v>675</v>
      </c>
      <c r="B1" s="47"/>
      <c r="C1" s="46">
        <v>0.37</v>
      </c>
      <c r="E1" s="157" t="s">
        <v>107</v>
      </c>
      <c r="F1" s="157"/>
      <c r="G1" s="157"/>
      <c r="H1" s="157"/>
      <c r="I1" s="157"/>
      <c r="J1" s="157"/>
      <c r="K1" s="157"/>
      <c r="L1" s="157"/>
      <c r="M1" s="157"/>
    </row>
    <row r="2" spans="1:13" ht="78" customHeight="1">
      <c r="A2" s="48">
        <v>690</v>
      </c>
      <c r="B2" s="49"/>
      <c r="C2" s="48">
        <v>4.2699999999999996</v>
      </c>
      <c r="E2" s="158" t="s">
        <v>108</v>
      </c>
      <c r="F2" s="158"/>
      <c r="G2" s="158"/>
      <c r="H2" s="158"/>
      <c r="I2" s="158"/>
      <c r="J2" s="158"/>
      <c r="K2" s="158"/>
      <c r="L2" s="158"/>
      <c r="M2" s="158"/>
    </row>
    <row r="3" spans="1:13" ht="90.75" customHeight="1">
      <c r="A3" s="48">
        <v>705</v>
      </c>
      <c r="B3" s="49"/>
      <c r="C3" s="48">
        <v>8.16</v>
      </c>
      <c r="E3" s="158" t="s">
        <v>109</v>
      </c>
      <c r="F3" s="158"/>
      <c r="G3" s="158"/>
      <c r="H3" s="158"/>
      <c r="I3" s="158"/>
      <c r="J3" s="158"/>
      <c r="K3" s="158"/>
      <c r="L3" s="158"/>
      <c r="M3" s="158"/>
    </row>
    <row r="4" spans="1:13">
      <c r="A4" s="48">
        <v>720</v>
      </c>
      <c r="B4" s="49"/>
      <c r="C4" s="48">
        <v>12.05</v>
      </c>
      <c r="E4" s="158" t="s">
        <v>110</v>
      </c>
      <c r="F4" s="158"/>
      <c r="G4" s="158"/>
      <c r="H4" s="158"/>
      <c r="I4" s="158"/>
      <c r="J4" s="158"/>
      <c r="K4" s="158"/>
      <c r="L4" s="158"/>
      <c r="M4" s="158"/>
    </row>
    <row r="5" spans="1:13">
      <c r="A5" s="48">
        <v>735</v>
      </c>
      <c r="B5" s="49"/>
      <c r="C5" s="48">
        <v>15.94</v>
      </c>
      <c r="E5" s="158" t="s">
        <v>111</v>
      </c>
      <c r="F5" s="158"/>
      <c r="G5" s="158"/>
      <c r="H5" s="158"/>
      <c r="I5" s="158"/>
      <c r="J5" s="158"/>
      <c r="K5" s="158"/>
      <c r="L5" s="158"/>
      <c r="M5" s="158"/>
    </row>
    <row r="6" spans="1:13">
      <c r="A6" s="48">
        <v>750</v>
      </c>
      <c r="B6" s="49"/>
      <c r="C6" s="48">
        <v>19.84</v>
      </c>
    </row>
    <row r="7" spans="1:13">
      <c r="A7" s="48">
        <v>765</v>
      </c>
      <c r="B7" s="49"/>
      <c r="C7" s="48">
        <v>23.73</v>
      </c>
    </row>
    <row r="8" spans="1:13">
      <c r="A8" s="48">
        <v>780</v>
      </c>
      <c r="B8" s="49"/>
      <c r="C8" s="48">
        <v>27.62</v>
      </c>
    </row>
    <row r="9" spans="1:13">
      <c r="A9" s="48">
        <v>795</v>
      </c>
      <c r="B9" s="49"/>
      <c r="C9" s="48">
        <v>31.51</v>
      </c>
    </row>
    <row r="10" spans="1:13">
      <c r="A10" s="48">
        <v>810</v>
      </c>
      <c r="B10" s="49"/>
      <c r="C10" s="48">
        <v>35.4</v>
      </c>
    </row>
    <row r="11" spans="1:13">
      <c r="A11" s="48">
        <v>825</v>
      </c>
      <c r="B11" s="49"/>
      <c r="C11" s="48">
        <v>39.299999999999997</v>
      </c>
    </row>
    <row r="12" spans="1:13">
      <c r="A12" s="48">
        <v>840</v>
      </c>
      <c r="B12" s="49"/>
      <c r="C12" s="48">
        <v>43.19</v>
      </c>
    </row>
    <row r="13" spans="1:13">
      <c r="A13" s="48">
        <v>855</v>
      </c>
      <c r="B13" s="49"/>
      <c r="C13" s="48">
        <v>47.08</v>
      </c>
    </row>
    <row r="14" spans="1:13">
      <c r="A14" s="48">
        <v>870</v>
      </c>
      <c r="B14" s="49"/>
      <c r="C14" s="48">
        <v>50.97</v>
      </c>
    </row>
    <row r="15" spans="1:13">
      <c r="A15" s="48">
        <v>885</v>
      </c>
      <c r="B15" s="49"/>
      <c r="C15" s="48">
        <v>54.86</v>
      </c>
    </row>
    <row r="16" spans="1:13">
      <c r="A16" s="48">
        <v>900</v>
      </c>
      <c r="B16" s="49"/>
      <c r="C16" s="48">
        <v>58.76</v>
      </c>
    </row>
    <row r="17" spans="1:3">
      <c r="A17" s="48">
        <v>915</v>
      </c>
      <c r="B17" s="49"/>
      <c r="C17" s="48">
        <v>62.65</v>
      </c>
    </row>
    <row r="18" spans="1:3">
      <c r="A18" s="48">
        <v>930</v>
      </c>
      <c r="B18" s="49"/>
      <c r="C18" s="48">
        <v>66.540000000000006</v>
      </c>
    </row>
    <row r="19" spans="1:3">
      <c r="A19" s="48">
        <v>945</v>
      </c>
      <c r="B19" s="48">
        <v>2.1800000000000002</v>
      </c>
      <c r="C19" s="48">
        <v>70.430000000000007</v>
      </c>
    </row>
    <row r="20" spans="1:3">
      <c r="A20" s="48">
        <v>960</v>
      </c>
      <c r="B20" s="48">
        <v>4.99</v>
      </c>
      <c r="C20" s="48">
        <v>74.319999999999993</v>
      </c>
    </row>
    <row r="21" spans="1:3">
      <c r="A21" s="48">
        <v>975</v>
      </c>
      <c r="B21" s="48">
        <v>7.8</v>
      </c>
      <c r="C21" s="48">
        <v>78.22</v>
      </c>
    </row>
    <row r="22" spans="1:3">
      <c r="A22" s="48">
        <v>990</v>
      </c>
      <c r="B22" s="48">
        <v>10.61</v>
      </c>
      <c r="C22" s="48">
        <v>82.11</v>
      </c>
    </row>
    <row r="23" spans="1:3">
      <c r="A23" s="50">
        <v>1005</v>
      </c>
      <c r="B23" s="48">
        <v>13.42</v>
      </c>
      <c r="C23" s="48">
        <v>86</v>
      </c>
    </row>
    <row r="24" spans="1:3">
      <c r="A24" s="50">
        <v>1020</v>
      </c>
      <c r="B24" s="48">
        <v>16.22</v>
      </c>
      <c r="C24" s="48">
        <v>89.89</v>
      </c>
    </row>
    <row r="25" spans="1:3">
      <c r="A25" s="50">
        <v>1035</v>
      </c>
      <c r="B25" s="48">
        <v>19.03</v>
      </c>
      <c r="C25" s="48">
        <v>93.79</v>
      </c>
    </row>
    <row r="26" spans="1:3">
      <c r="A26" s="50">
        <v>1050</v>
      </c>
      <c r="B26" s="48">
        <v>21.84</v>
      </c>
      <c r="C26" s="48">
        <v>97.68</v>
      </c>
    </row>
    <row r="27" spans="1:3">
      <c r="A27" s="50">
        <v>1065</v>
      </c>
      <c r="B27" s="48">
        <v>24.65</v>
      </c>
      <c r="C27" s="51">
        <v>101.57</v>
      </c>
    </row>
    <row r="28" spans="1:3">
      <c r="A28" s="50">
        <v>1080</v>
      </c>
      <c r="B28" s="48">
        <v>27.46</v>
      </c>
      <c r="C28" s="51">
        <v>105.46</v>
      </c>
    </row>
    <row r="29" spans="1:3">
      <c r="A29" s="50">
        <v>1095</v>
      </c>
      <c r="B29" s="48">
        <v>30.27</v>
      </c>
      <c r="C29" s="51">
        <v>109.35</v>
      </c>
    </row>
    <row r="30" spans="1:3">
      <c r="A30" s="50">
        <v>1110</v>
      </c>
      <c r="B30" s="48">
        <v>33.08</v>
      </c>
      <c r="C30" s="51">
        <v>113.25</v>
      </c>
    </row>
    <row r="31" spans="1:3">
      <c r="A31" s="50">
        <v>1125</v>
      </c>
      <c r="B31" s="48">
        <v>35.89</v>
      </c>
      <c r="C31" s="51">
        <v>117.74</v>
      </c>
    </row>
    <row r="32" spans="1:3">
      <c r="A32" s="50">
        <v>1140</v>
      </c>
      <c r="B32" s="48">
        <v>38.69</v>
      </c>
      <c r="C32" s="51">
        <v>123.97</v>
      </c>
    </row>
    <row r="33" spans="1:4">
      <c r="A33" s="50">
        <v>1155</v>
      </c>
      <c r="B33" s="48">
        <v>41.5</v>
      </c>
      <c r="C33" s="51">
        <v>130.19999999999999</v>
      </c>
    </row>
    <row r="34" spans="1:4">
      <c r="A34" s="50">
        <v>1170</v>
      </c>
      <c r="B34" s="48">
        <v>44.31</v>
      </c>
      <c r="C34" s="51">
        <v>136.41999999999999</v>
      </c>
    </row>
    <row r="35" spans="1:4">
      <c r="A35" s="50">
        <v>1185</v>
      </c>
      <c r="B35" s="48">
        <v>47.12</v>
      </c>
      <c r="C35" s="51">
        <v>142.65</v>
      </c>
    </row>
    <row r="36" spans="1:4">
      <c r="A36" s="46">
        <v>1200</v>
      </c>
      <c r="B36" s="46">
        <v>49.93</v>
      </c>
      <c r="C36" s="52">
        <v>148.88</v>
      </c>
      <c r="D36" s="47"/>
    </row>
    <row r="37" spans="1:4">
      <c r="A37" s="48">
        <v>1215</v>
      </c>
      <c r="B37" s="48">
        <v>52.74</v>
      </c>
      <c r="C37" s="51">
        <v>155.1</v>
      </c>
      <c r="D37" s="49"/>
    </row>
    <row r="38" spans="1:4">
      <c r="A38" s="48">
        <v>1230</v>
      </c>
      <c r="B38" s="48">
        <v>55.55</v>
      </c>
      <c r="C38" s="51">
        <v>161.33000000000001</v>
      </c>
      <c r="D38" s="49"/>
    </row>
    <row r="39" spans="1:4">
      <c r="A39" s="48">
        <v>1245</v>
      </c>
      <c r="B39" s="48">
        <v>58.36</v>
      </c>
      <c r="C39" s="51">
        <v>167.56</v>
      </c>
      <c r="D39" s="49"/>
    </row>
    <row r="40" spans="1:4">
      <c r="A40" s="48">
        <v>1260</v>
      </c>
      <c r="B40" s="48">
        <v>61.16</v>
      </c>
      <c r="C40" s="51">
        <v>173.79</v>
      </c>
      <c r="D40" s="49"/>
    </row>
    <row r="41" spans="1:4">
      <c r="A41" s="48">
        <v>1275</v>
      </c>
      <c r="B41" s="48">
        <v>63.97</v>
      </c>
      <c r="C41" s="51">
        <v>180.01</v>
      </c>
      <c r="D41" s="49"/>
    </row>
    <row r="42" spans="1:4">
      <c r="A42" s="48">
        <v>1290</v>
      </c>
      <c r="B42" s="48">
        <v>66.78</v>
      </c>
      <c r="C42" s="51">
        <v>186.24</v>
      </c>
      <c r="D42" s="49"/>
    </row>
    <row r="43" spans="1:4">
      <c r="A43" s="48">
        <v>1305</v>
      </c>
      <c r="B43" s="48">
        <v>69.59</v>
      </c>
      <c r="C43" s="51">
        <v>192.47</v>
      </c>
      <c r="D43" s="53">
        <v>1.48</v>
      </c>
    </row>
    <row r="44" spans="1:4">
      <c r="A44" s="48">
        <v>1320</v>
      </c>
      <c r="B44" s="48">
        <v>72.400000000000006</v>
      </c>
      <c r="C44" s="51">
        <v>198.7</v>
      </c>
      <c r="D44" s="53">
        <v>7.9</v>
      </c>
    </row>
    <row r="45" spans="1:4">
      <c r="A45" s="48">
        <v>1335</v>
      </c>
      <c r="B45" s="48">
        <v>75.209999999999994</v>
      </c>
      <c r="C45" s="51">
        <v>204.92</v>
      </c>
      <c r="D45" s="53">
        <v>14.32</v>
      </c>
    </row>
    <row r="46" spans="1:4">
      <c r="A46" s="48">
        <v>1350</v>
      </c>
      <c r="B46" s="48">
        <v>78.02</v>
      </c>
      <c r="C46" s="51">
        <v>211.15</v>
      </c>
      <c r="D46" s="53">
        <v>20.74</v>
      </c>
    </row>
    <row r="47" spans="1:4">
      <c r="A47" s="48">
        <v>1365</v>
      </c>
      <c r="B47" s="48">
        <v>81.36</v>
      </c>
      <c r="C47" s="51">
        <v>217.38</v>
      </c>
      <c r="D47" s="53">
        <v>27.16</v>
      </c>
    </row>
    <row r="48" spans="1:4">
      <c r="A48" s="48">
        <v>1380</v>
      </c>
      <c r="B48" s="48">
        <v>85.37</v>
      </c>
      <c r="C48" s="51">
        <v>223.61</v>
      </c>
      <c r="D48" s="53">
        <v>33.58</v>
      </c>
    </row>
    <row r="49" spans="1:4">
      <c r="A49" s="48">
        <v>1395</v>
      </c>
      <c r="B49" s="48">
        <v>89.39</v>
      </c>
      <c r="C49" s="51">
        <v>229.83</v>
      </c>
      <c r="D49" s="53">
        <v>40</v>
      </c>
    </row>
    <row r="50" spans="1:4">
      <c r="A50" s="48">
        <v>1410</v>
      </c>
      <c r="B50" s="48">
        <v>93.4</v>
      </c>
      <c r="C50" s="51">
        <v>236.06</v>
      </c>
      <c r="D50" s="53">
        <v>46.42</v>
      </c>
    </row>
    <row r="51" spans="1:4">
      <c r="A51" s="48">
        <v>1425</v>
      </c>
      <c r="B51" s="48">
        <v>97.41</v>
      </c>
      <c r="C51" s="51">
        <v>242.29</v>
      </c>
      <c r="D51" s="53">
        <v>52.84</v>
      </c>
    </row>
    <row r="52" spans="1:4">
      <c r="A52" s="48">
        <v>1440</v>
      </c>
      <c r="B52" s="51">
        <v>101.42</v>
      </c>
      <c r="C52" s="51">
        <v>248.52</v>
      </c>
      <c r="D52" s="53">
        <v>59.26</v>
      </c>
    </row>
    <row r="53" spans="1:4">
      <c r="A53" s="48">
        <v>1455</v>
      </c>
      <c r="B53" s="51">
        <v>105.44</v>
      </c>
      <c r="C53" s="51">
        <v>254.74</v>
      </c>
      <c r="D53" s="53">
        <v>65.680000000000007</v>
      </c>
    </row>
    <row r="54" spans="1:4">
      <c r="A54" s="48">
        <v>1470</v>
      </c>
      <c r="B54" s="51">
        <v>109.45</v>
      </c>
      <c r="C54" s="51">
        <v>260.97000000000003</v>
      </c>
      <c r="D54" s="53">
        <v>72.099999999999994</v>
      </c>
    </row>
    <row r="55" spans="1:4">
      <c r="A55" s="48">
        <v>1485</v>
      </c>
      <c r="B55" s="51">
        <v>113.46</v>
      </c>
      <c r="C55" s="51">
        <v>267.2</v>
      </c>
      <c r="D55" s="53">
        <v>78.52</v>
      </c>
    </row>
    <row r="56" spans="1:4">
      <c r="A56" s="48">
        <v>1500</v>
      </c>
      <c r="B56" s="51">
        <v>118.28</v>
      </c>
      <c r="C56" s="51">
        <v>273.43</v>
      </c>
      <c r="D56" s="53">
        <v>84.94</v>
      </c>
    </row>
    <row r="57" spans="1:4">
      <c r="A57" s="48">
        <v>1515</v>
      </c>
      <c r="B57" s="51">
        <v>124.7</v>
      </c>
      <c r="C57" s="51">
        <v>279.64999999999998</v>
      </c>
      <c r="D57" s="53">
        <v>91.36</v>
      </c>
    </row>
    <row r="58" spans="1:4">
      <c r="A58" s="48">
        <v>1530</v>
      </c>
      <c r="B58" s="51">
        <v>131.12</v>
      </c>
      <c r="C58" s="51">
        <v>285.88</v>
      </c>
      <c r="D58" s="53">
        <v>97.78</v>
      </c>
    </row>
    <row r="59" spans="1:4">
      <c r="A59" s="48">
        <v>1545</v>
      </c>
      <c r="B59" s="51">
        <v>137.54</v>
      </c>
      <c r="C59" s="51">
        <v>292.11</v>
      </c>
      <c r="D59" s="53">
        <v>104.2</v>
      </c>
    </row>
    <row r="60" spans="1:4">
      <c r="A60" s="48">
        <v>1560</v>
      </c>
      <c r="B60" s="51">
        <v>143.96</v>
      </c>
      <c r="C60" s="51">
        <v>298.33999999999997</v>
      </c>
      <c r="D60" s="53">
        <v>110.62</v>
      </c>
    </row>
    <row r="61" spans="1:4">
      <c r="A61" s="48">
        <v>1575</v>
      </c>
      <c r="B61" s="51">
        <v>150.38</v>
      </c>
      <c r="C61" s="51">
        <v>304.56</v>
      </c>
      <c r="D61" s="53">
        <v>117.04</v>
      </c>
    </row>
    <row r="62" spans="1:4">
      <c r="A62" s="48">
        <v>1590</v>
      </c>
      <c r="B62" s="51">
        <v>156.80000000000001</v>
      </c>
      <c r="C62" s="51">
        <v>310.79000000000002</v>
      </c>
      <c r="D62" s="53">
        <v>123.46</v>
      </c>
    </row>
    <row r="63" spans="1:4">
      <c r="A63" s="48">
        <v>1605</v>
      </c>
      <c r="B63" s="51">
        <v>163.22</v>
      </c>
      <c r="C63" s="51">
        <v>317.02</v>
      </c>
      <c r="D63" s="53">
        <v>129.88</v>
      </c>
    </row>
    <row r="64" spans="1:4">
      <c r="A64" s="48">
        <v>1620</v>
      </c>
      <c r="B64" s="51">
        <v>169.64</v>
      </c>
      <c r="C64" s="51">
        <v>323.24</v>
      </c>
      <c r="D64" s="53">
        <v>136.30000000000001</v>
      </c>
    </row>
    <row r="65" spans="1:4">
      <c r="A65" s="48">
        <v>1635</v>
      </c>
      <c r="B65" s="51">
        <v>176.06</v>
      </c>
      <c r="C65" s="51">
        <v>329.47</v>
      </c>
      <c r="D65" s="53">
        <v>142.72</v>
      </c>
    </row>
    <row r="66" spans="1:4">
      <c r="A66" s="48">
        <v>1650</v>
      </c>
      <c r="B66" s="51">
        <v>182.48</v>
      </c>
      <c r="C66" s="51">
        <v>335.7</v>
      </c>
      <c r="D66" s="53">
        <v>149.13999999999999</v>
      </c>
    </row>
    <row r="67" spans="1:4">
      <c r="A67" s="48">
        <v>1665</v>
      </c>
      <c r="B67" s="51">
        <v>188.9</v>
      </c>
      <c r="C67" s="51">
        <v>341.93</v>
      </c>
      <c r="D67" s="53">
        <v>155.82</v>
      </c>
    </row>
    <row r="68" spans="1:4">
      <c r="A68" s="48">
        <v>1680</v>
      </c>
      <c r="B68" s="51">
        <v>195.32</v>
      </c>
      <c r="C68" s="51">
        <v>348.15</v>
      </c>
      <c r="D68" s="53">
        <v>163.05000000000001</v>
      </c>
    </row>
    <row r="69" spans="1:4">
      <c r="A69" s="48">
        <v>1695</v>
      </c>
      <c r="B69" s="51">
        <v>201.74</v>
      </c>
      <c r="C69" s="51">
        <v>354.38</v>
      </c>
      <c r="D69" s="53">
        <v>170.27</v>
      </c>
    </row>
    <row r="70" spans="1:4">
      <c r="A70" s="48">
        <v>1710</v>
      </c>
      <c r="B70" s="51">
        <v>208.16</v>
      </c>
      <c r="C70" s="51">
        <v>360.61</v>
      </c>
      <c r="D70" s="53">
        <v>177.49</v>
      </c>
    </row>
    <row r="71" spans="1:4">
      <c r="A71" s="54">
        <v>1725</v>
      </c>
      <c r="B71" s="52">
        <v>214.58</v>
      </c>
      <c r="C71" s="52">
        <v>367.55</v>
      </c>
      <c r="D71" s="52">
        <v>184.71</v>
      </c>
    </row>
    <row r="72" spans="1:4">
      <c r="A72" s="50">
        <v>1740</v>
      </c>
      <c r="B72" s="51">
        <v>221</v>
      </c>
      <c r="C72" s="51">
        <v>374.55</v>
      </c>
      <c r="D72" s="51">
        <v>191.94</v>
      </c>
    </row>
    <row r="73" spans="1:4">
      <c r="A73" s="50">
        <v>1755</v>
      </c>
      <c r="B73" s="51">
        <v>227.42</v>
      </c>
      <c r="C73" s="51">
        <v>381.56</v>
      </c>
      <c r="D73" s="51">
        <v>199.16</v>
      </c>
    </row>
    <row r="74" spans="1:4">
      <c r="A74" s="50">
        <v>1770</v>
      </c>
      <c r="B74" s="51">
        <v>233.84</v>
      </c>
      <c r="C74" s="51">
        <v>388.56</v>
      </c>
      <c r="D74" s="51">
        <v>206.38</v>
      </c>
    </row>
    <row r="75" spans="1:4">
      <c r="A75" s="50">
        <v>1785</v>
      </c>
      <c r="B75" s="51">
        <v>240.26</v>
      </c>
      <c r="C75" s="51">
        <v>395.57</v>
      </c>
      <c r="D75" s="51">
        <v>213.6</v>
      </c>
    </row>
    <row r="76" spans="1:4">
      <c r="A76" s="50">
        <v>1800</v>
      </c>
      <c r="B76" s="51">
        <v>246.68</v>
      </c>
      <c r="C76" s="51">
        <v>402.57</v>
      </c>
      <c r="D76" s="51">
        <v>220.83</v>
      </c>
    </row>
    <row r="77" spans="1:4">
      <c r="A77" s="50">
        <v>1815</v>
      </c>
      <c r="B77" s="51">
        <v>253.1</v>
      </c>
      <c r="C77" s="51">
        <v>409.58</v>
      </c>
      <c r="D77" s="51">
        <v>228.05</v>
      </c>
    </row>
    <row r="78" spans="1:4">
      <c r="A78" s="50">
        <v>1830</v>
      </c>
      <c r="B78" s="51">
        <v>259.52</v>
      </c>
      <c r="C78" s="51">
        <v>416.59</v>
      </c>
      <c r="D78" s="51">
        <v>235.27</v>
      </c>
    </row>
    <row r="79" spans="1:4">
      <c r="A79" s="50">
        <v>1845</v>
      </c>
      <c r="B79" s="51">
        <v>265.94</v>
      </c>
      <c r="C79" s="51">
        <v>423.59</v>
      </c>
      <c r="D79" s="51">
        <v>242.49</v>
      </c>
    </row>
    <row r="80" spans="1:4">
      <c r="A80" s="50">
        <v>1860</v>
      </c>
      <c r="B80" s="51">
        <v>272.36</v>
      </c>
      <c r="C80" s="51">
        <v>430.6</v>
      </c>
      <c r="D80" s="51">
        <v>249.72</v>
      </c>
    </row>
    <row r="81" spans="1:4">
      <c r="A81" s="50">
        <v>1875</v>
      </c>
      <c r="B81" s="51">
        <v>278.77999999999997</v>
      </c>
      <c r="C81" s="51">
        <v>437.6</v>
      </c>
      <c r="D81" s="51">
        <v>256.94</v>
      </c>
    </row>
    <row r="82" spans="1:4">
      <c r="A82" s="50">
        <v>1890</v>
      </c>
      <c r="B82" s="51">
        <v>285.2</v>
      </c>
      <c r="C82" s="51">
        <v>444.61</v>
      </c>
      <c r="D82" s="51">
        <v>264.16000000000003</v>
      </c>
    </row>
    <row r="83" spans="1:4">
      <c r="A83" s="50">
        <v>1905</v>
      </c>
      <c r="B83" s="51">
        <v>291.62</v>
      </c>
      <c r="C83" s="51">
        <v>451.62</v>
      </c>
      <c r="D83" s="51">
        <v>271.38</v>
      </c>
    </row>
    <row r="84" spans="1:4">
      <c r="A84" s="50">
        <v>1920</v>
      </c>
      <c r="B84" s="51">
        <v>298.04000000000002</v>
      </c>
      <c r="C84" s="51">
        <v>458.62</v>
      </c>
      <c r="D84" s="51">
        <v>278.61</v>
      </c>
    </row>
    <row r="85" spans="1:4">
      <c r="A85" s="50">
        <v>1935</v>
      </c>
      <c r="B85" s="51">
        <v>304.45999999999998</v>
      </c>
      <c r="C85" s="51">
        <v>465.63</v>
      </c>
      <c r="D85" s="51">
        <v>285.83</v>
      </c>
    </row>
    <row r="86" spans="1:4">
      <c r="A86" s="50">
        <v>1950</v>
      </c>
      <c r="B86" s="51">
        <v>310.88</v>
      </c>
      <c r="C86" s="51">
        <v>472.63</v>
      </c>
      <c r="D86" s="51">
        <v>293.05</v>
      </c>
    </row>
    <row r="87" spans="1:4">
      <c r="A87" s="50">
        <v>1965</v>
      </c>
      <c r="B87" s="51">
        <v>317.3</v>
      </c>
      <c r="C87" s="51">
        <v>479.64</v>
      </c>
      <c r="D87" s="51">
        <v>300.27</v>
      </c>
    </row>
    <row r="88" spans="1:4">
      <c r="A88" s="50">
        <v>1980</v>
      </c>
      <c r="B88" s="51">
        <v>323.72000000000003</v>
      </c>
      <c r="C88" s="51">
        <v>486.64</v>
      </c>
      <c r="D88" s="51">
        <v>307.73</v>
      </c>
    </row>
    <row r="89" spans="1:4">
      <c r="A89" s="50">
        <v>1995</v>
      </c>
      <c r="B89" s="51">
        <v>330.14</v>
      </c>
      <c r="C89" s="51">
        <v>493.65</v>
      </c>
      <c r="D89" s="51">
        <v>316</v>
      </c>
    </row>
    <row r="90" spans="1:4">
      <c r="A90" s="50">
        <v>2010</v>
      </c>
      <c r="B90" s="51">
        <v>336.56</v>
      </c>
      <c r="C90" s="51">
        <v>500.66</v>
      </c>
      <c r="D90" s="51">
        <v>324.27999999999997</v>
      </c>
    </row>
    <row r="91" spans="1:4">
      <c r="A91" s="50">
        <v>2025</v>
      </c>
      <c r="B91" s="51">
        <v>342.98</v>
      </c>
      <c r="C91" s="51">
        <v>507.66</v>
      </c>
      <c r="D91" s="51">
        <v>332.55</v>
      </c>
    </row>
    <row r="92" spans="1:4">
      <c r="A92" s="50">
        <v>2040</v>
      </c>
      <c r="B92" s="51">
        <v>349.4</v>
      </c>
      <c r="C92" s="51">
        <v>514.66999999999996</v>
      </c>
      <c r="D92" s="51">
        <v>340.82</v>
      </c>
    </row>
    <row r="93" spans="1:4">
      <c r="A93" s="50">
        <v>2055</v>
      </c>
      <c r="B93" s="51">
        <v>355.82</v>
      </c>
      <c r="C93" s="51">
        <v>521.66999999999996</v>
      </c>
      <c r="D93" s="51">
        <v>349.1</v>
      </c>
    </row>
    <row r="94" spans="1:4">
      <c r="A94" s="50">
        <v>2070</v>
      </c>
      <c r="B94" s="51">
        <v>362.37</v>
      </c>
      <c r="C94" s="51">
        <v>528.67999999999995</v>
      </c>
      <c r="D94" s="51">
        <v>357.37</v>
      </c>
    </row>
    <row r="95" spans="1:4">
      <c r="A95" s="50">
        <v>2085</v>
      </c>
      <c r="B95" s="51">
        <v>369.59</v>
      </c>
      <c r="C95" s="51">
        <v>535.69000000000005</v>
      </c>
      <c r="D95" s="51">
        <v>365.64</v>
      </c>
    </row>
    <row r="96" spans="1:4">
      <c r="A96" s="50">
        <v>2100</v>
      </c>
      <c r="B96" s="51">
        <v>376.81</v>
      </c>
      <c r="C96" s="51">
        <v>542.69000000000005</v>
      </c>
      <c r="D96" s="51">
        <v>373.92</v>
      </c>
    </row>
    <row r="97" spans="1:4">
      <c r="A97" s="50">
        <v>2115</v>
      </c>
      <c r="B97" s="51">
        <v>384.04</v>
      </c>
      <c r="C97" s="51">
        <v>549.70000000000005</v>
      </c>
      <c r="D97" s="51">
        <v>382.19</v>
      </c>
    </row>
    <row r="98" spans="1:4">
      <c r="A98" s="50">
        <v>2130</v>
      </c>
      <c r="B98" s="51">
        <v>391.26</v>
      </c>
      <c r="C98" s="51">
        <v>556.70000000000005</v>
      </c>
      <c r="D98" s="51">
        <v>390.46</v>
      </c>
    </row>
    <row r="99" spans="1:4">
      <c r="A99" s="50">
        <v>2145</v>
      </c>
      <c r="B99" s="51">
        <v>398.48</v>
      </c>
      <c r="C99" s="51">
        <v>563.71</v>
      </c>
      <c r="D99" s="51">
        <v>398.74</v>
      </c>
    </row>
    <row r="100" spans="1:4">
      <c r="A100" s="50">
        <v>2160</v>
      </c>
      <c r="B100" s="51">
        <v>405.7</v>
      </c>
      <c r="C100" s="51">
        <v>570.71</v>
      </c>
      <c r="D100" s="51">
        <v>407.01</v>
      </c>
    </row>
    <row r="101" spans="1:4">
      <c r="A101" s="50">
        <v>2175</v>
      </c>
      <c r="B101" s="51">
        <v>412.93</v>
      </c>
      <c r="C101" s="51">
        <v>577.72</v>
      </c>
      <c r="D101" s="51">
        <v>415.29</v>
      </c>
    </row>
    <row r="102" spans="1:4">
      <c r="A102" s="50">
        <v>2190</v>
      </c>
      <c r="B102" s="51">
        <v>420.15</v>
      </c>
      <c r="C102" s="51">
        <v>584.73</v>
      </c>
      <c r="D102" s="51">
        <v>423.56</v>
      </c>
    </row>
    <row r="103" spans="1:4">
      <c r="A103" s="50">
        <v>2205</v>
      </c>
      <c r="B103" s="51">
        <v>427.37</v>
      </c>
      <c r="C103" s="51">
        <v>591.73</v>
      </c>
      <c r="D103" s="51">
        <v>431.83</v>
      </c>
    </row>
    <row r="104" spans="1:4">
      <c r="A104" s="50">
        <v>2220</v>
      </c>
      <c r="B104" s="51">
        <v>434.59</v>
      </c>
      <c r="C104" s="51">
        <v>598.74</v>
      </c>
      <c r="D104" s="51">
        <v>440.11</v>
      </c>
    </row>
    <row r="105" spans="1:4">
      <c r="A105" s="50">
        <v>2235</v>
      </c>
      <c r="B105" s="51">
        <v>441.82</v>
      </c>
      <c r="C105" s="51">
        <v>605.74</v>
      </c>
      <c r="D105" s="51">
        <v>448.38</v>
      </c>
    </row>
    <row r="106" spans="1:4">
      <c r="A106" s="46">
        <v>2250</v>
      </c>
      <c r="B106" s="52">
        <v>449.04</v>
      </c>
      <c r="C106" s="52">
        <v>612.75</v>
      </c>
      <c r="D106" s="52">
        <v>456.65</v>
      </c>
    </row>
    <row r="107" spans="1:4">
      <c r="A107" s="48">
        <v>2265</v>
      </c>
      <c r="B107" s="51">
        <v>456.26</v>
      </c>
      <c r="C107" s="51">
        <v>619.75</v>
      </c>
      <c r="D107" s="51">
        <v>464.93</v>
      </c>
    </row>
    <row r="108" spans="1:4">
      <c r="A108" s="48">
        <v>2280</v>
      </c>
      <c r="B108" s="51">
        <v>463.48</v>
      </c>
      <c r="C108" s="51">
        <v>626.76</v>
      </c>
      <c r="D108" s="51">
        <v>473.2</v>
      </c>
    </row>
    <row r="109" spans="1:4">
      <c r="A109" s="48">
        <v>2295</v>
      </c>
      <c r="B109" s="51">
        <v>470.71</v>
      </c>
      <c r="C109" s="51">
        <v>633.77</v>
      </c>
      <c r="D109" s="51">
        <v>481.47</v>
      </c>
    </row>
    <row r="110" spans="1:4">
      <c r="A110" s="48">
        <v>2310</v>
      </c>
      <c r="B110" s="51">
        <v>477.93</v>
      </c>
      <c r="C110" s="51">
        <v>640.77</v>
      </c>
      <c r="D110" s="51">
        <v>489.75</v>
      </c>
    </row>
    <row r="111" spans="1:4">
      <c r="A111" s="48">
        <v>2325</v>
      </c>
      <c r="B111" s="51">
        <v>485.15</v>
      </c>
      <c r="C111" s="51">
        <v>647.78</v>
      </c>
      <c r="D111" s="51">
        <v>498.02</v>
      </c>
    </row>
    <row r="112" spans="1:4">
      <c r="A112" s="48">
        <v>2340</v>
      </c>
      <c r="B112" s="51">
        <v>492.37</v>
      </c>
      <c r="C112" s="51">
        <v>654.78</v>
      </c>
      <c r="D112" s="51">
        <v>506.29</v>
      </c>
    </row>
    <row r="113" spans="1:4">
      <c r="A113" s="48">
        <v>2355</v>
      </c>
      <c r="B113" s="51">
        <v>499.6</v>
      </c>
      <c r="C113" s="51">
        <v>661.79</v>
      </c>
      <c r="D113" s="51">
        <v>514.57000000000005</v>
      </c>
    </row>
    <row r="114" spans="1:4">
      <c r="A114" s="48">
        <v>2370</v>
      </c>
      <c r="B114" s="51">
        <v>506.82</v>
      </c>
      <c r="C114" s="51">
        <v>668.8</v>
      </c>
      <c r="D114" s="51">
        <v>522.84</v>
      </c>
    </row>
    <row r="115" spans="1:4">
      <c r="A115" s="48">
        <v>2385</v>
      </c>
      <c r="B115" s="51">
        <v>514.04</v>
      </c>
      <c r="C115" s="51">
        <v>675.8</v>
      </c>
      <c r="D115" s="51">
        <v>531.11</v>
      </c>
    </row>
    <row r="116" spans="1:4">
      <c r="A116" s="48">
        <v>2400</v>
      </c>
      <c r="B116" s="51">
        <v>521.26</v>
      </c>
      <c r="C116" s="51">
        <v>682.81</v>
      </c>
      <c r="D116" s="51">
        <v>539.39</v>
      </c>
    </row>
    <row r="117" spans="1:4">
      <c r="A117" s="48">
        <v>2415</v>
      </c>
      <c r="B117" s="51">
        <v>528.49</v>
      </c>
      <c r="C117" s="51">
        <v>689.81</v>
      </c>
      <c r="D117" s="51">
        <v>547.66</v>
      </c>
    </row>
    <row r="118" spans="1:4">
      <c r="A118" s="48">
        <v>2430</v>
      </c>
      <c r="B118" s="51">
        <v>535.71</v>
      </c>
      <c r="C118" s="51">
        <v>696.82</v>
      </c>
      <c r="D118" s="51">
        <v>555.92999999999995</v>
      </c>
    </row>
    <row r="119" spans="1:4">
      <c r="A119" s="48">
        <v>2445</v>
      </c>
      <c r="B119" s="51">
        <v>542.92999999999995</v>
      </c>
      <c r="C119" s="51">
        <v>703.82</v>
      </c>
      <c r="D119" s="51">
        <v>564.21</v>
      </c>
    </row>
    <row r="120" spans="1:4">
      <c r="A120" s="48">
        <v>2460</v>
      </c>
      <c r="B120" s="51">
        <v>550.15</v>
      </c>
      <c r="C120" s="51">
        <v>710.83</v>
      </c>
      <c r="D120" s="51">
        <v>572.48</v>
      </c>
    </row>
    <row r="121" spans="1:4">
      <c r="A121" s="48">
        <v>2475</v>
      </c>
      <c r="B121" s="51">
        <v>557.38</v>
      </c>
      <c r="C121" s="51">
        <v>717.84</v>
      </c>
      <c r="D121" s="51">
        <v>580.76</v>
      </c>
    </row>
    <row r="122" spans="1:4">
      <c r="A122" s="48">
        <v>2490</v>
      </c>
      <c r="B122" s="51">
        <v>564.6</v>
      </c>
      <c r="C122" s="51">
        <v>724.84</v>
      </c>
      <c r="D122" s="51">
        <v>589.03</v>
      </c>
    </row>
    <row r="123" spans="1:4">
      <c r="A123" s="48">
        <v>2505</v>
      </c>
      <c r="B123" s="51">
        <v>571.82000000000005</v>
      </c>
      <c r="C123" s="51">
        <v>731.85</v>
      </c>
      <c r="D123" s="51">
        <v>597.29999999999995</v>
      </c>
    </row>
    <row r="124" spans="1:4">
      <c r="A124" s="48">
        <v>2520</v>
      </c>
      <c r="B124" s="51">
        <v>579.04</v>
      </c>
      <c r="C124" s="51">
        <v>738.85</v>
      </c>
      <c r="D124" s="51">
        <v>605.58000000000004</v>
      </c>
    </row>
    <row r="125" spans="1:4">
      <c r="A125" s="48">
        <v>2535</v>
      </c>
      <c r="B125" s="51">
        <v>586.27</v>
      </c>
      <c r="C125" s="51">
        <v>745.86</v>
      </c>
      <c r="D125" s="51">
        <v>613.85</v>
      </c>
    </row>
    <row r="126" spans="1:4">
      <c r="A126" s="48">
        <v>2550</v>
      </c>
      <c r="B126" s="51">
        <v>593.49</v>
      </c>
      <c r="C126" s="51">
        <v>752.87</v>
      </c>
      <c r="D126" s="51">
        <v>622.12</v>
      </c>
    </row>
    <row r="127" spans="1:4">
      <c r="A127" s="48">
        <v>2565</v>
      </c>
      <c r="B127" s="51">
        <v>600.71</v>
      </c>
      <c r="C127" s="51">
        <v>759.87</v>
      </c>
      <c r="D127" s="51">
        <v>630.4</v>
      </c>
    </row>
    <row r="128" spans="1:4">
      <c r="A128" s="48">
        <v>2580</v>
      </c>
      <c r="B128" s="51">
        <v>607.92999999999995</v>
      </c>
      <c r="C128" s="51">
        <v>766.88</v>
      </c>
      <c r="D128" s="51">
        <v>638.66999999999996</v>
      </c>
    </row>
    <row r="129" spans="1:4">
      <c r="A129" s="48">
        <v>2595</v>
      </c>
      <c r="B129" s="51">
        <v>615.16</v>
      </c>
      <c r="C129" s="51">
        <v>773.88</v>
      </c>
      <c r="D129" s="51">
        <v>646.94000000000005</v>
      </c>
    </row>
    <row r="130" spans="1:4">
      <c r="A130" s="48">
        <v>2610</v>
      </c>
      <c r="B130" s="51">
        <v>622.38</v>
      </c>
      <c r="C130" s="51">
        <v>780.89</v>
      </c>
      <c r="D130" s="51">
        <v>655.22</v>
      </c>
    </row>
    <row r="131" spans="1:4">
      <c r="A131" s="48">
        <v>2625</v>
      </c>
      <c r="B131" s="51">
        <v>629.6</v>
      </c>
      <c r="C131" s="51">
        <v>787.89</v>
      </c>
      <c r="D131" s="51">
        <v>663.49</v>
      </c>
    </row>
    <row r="132" spans="1:4">
      <c r="A132" s="48">
        <v>2640</v>
      </c>
      <c r="B132" s="51">
        <v>636.82000000000005</v>
      </c>
      <c r="C132" s="51">
        <v>794.9</v>
      </c>
      <c r="D132" s="51">
        <v>671.76</v>
      </c>
    </row>
    <row r="133" spans="1:4">
      <c r="A133" s="48">
        <v>2655</v>
      </c>
      <c r="B133" s="51">
        <v>644.04999999999995</v>
      </c>
      <c r="C133" s="51">
        <v>801.91</v>
      </c>
      <c r="D133" s="51">
        <v>680.04</v>
      </c>
    </row>
    <row r="134" spans="1:4">
      <c r="A134" s="48">
        <v>2670</v>
      </c>
      <c r="B134" s="51">
        <v>651.27</v>
      </c>
      <c r="C134" s="51">
        <v>808.91</v>
      </c>
      <c r="D134" s="51">
        <v>688.31</v>
      </c>
    </row>
    <row r="135" spans="1:4">
      <c r="A135" s="48">
        <v>2685</v>
      </c>
      <c r="B135" s="51">
        <v>658.49</v>
      </c>
      <c r="C135" s="51">
        <v>815.92</v>
      </c>
      <c r="D135" s="51">
        <v>696.58</v>
      </c>
    </row>
    <row r="136" spans="1:4">
      <c r="A136" s="48">
        <v>2700</v>
      </c>
      <c r="B136" s="51">
        <v>665.71</v>
      </c>
      <c r="C136" s="51">
        <v>822.92</v>
      </c>
      <c r="D136" s="51">
        <v>704.86</v>
      </c>
    </row>
    <row r="137" spans="1:4">
      <c r="A137" s="48">
        <v>2715</v>
      </c>
      <c r="B137" s="51">
        <v>672.94</v>
      </c>
      <c r="C137" s="51">
        <v>829.93</v>
      </c>
      <c r="D137" s="51">
        <v>713.13</v>
      </c>
    </row>
    <row r="138" spans="1:4">
      <c r="A138" s="48">
        <v>2730</v>
      </c>
      <c r="B138" s="51">
        <v>680.16</v>
      </c>
      <c r="C138" s="51">
        <v>836.94</v>
      </c>
      <c r="D138" s="51">
        <v>721.4</v>
      </c>
    </row>
    <row r="139" spans="1:4">
      <c r="A139" s="48">
        <v>2745</v>
      </c>
      <c r="B139" s="51">
        <v>687.38</v>
      </c>
      <c r="C139" s="51">
        <v>843.94</v>
      </c>
      <c r="D139" s="51">
        <v>729.68</v>
      </c>
    </row>
    <row r="140" spans="1:4">
      <c r="A140" s="48">
        <v>2760</v>
      </c>
      <c r="B140" s="51">
        <v>694.6</v>
      </c>
      <c r="C140" s="51">
        <v>850.95</v>
      </c>
      <c r="D140" s="51">
        <v>737.95</v>
      </c>
    </row>
    <row r="141" spans="1:4">
      <c r="A141" s="54">
        <v>2775</v>
      </c>
      <c r="B141" s="52">
        <v>701.83</v>
      </c>
      <c r="C141" s="46">
        <v>857.95</v>
      </c>
      <c r="D141" s="52">
        <v>746.23</v>
      </c>
    </row>
    <row r="142" spans="1:4">
      <c r="A142" s="50">
        <v>2790</v>
      </c>
      <c r="B142" s="51">
        <v>709.05</v>
      </c>
      <c r="C142" s="48">
        <v>864.96</v>
      </c>
      <c r="D142" s="51">
        <v>754.5</v>
      </c>
    </row>
    <row r="143" spans="1:4">
      <c r="A143" s="50">
        <v>2805</v>
      </c>
      <c r="B143" s="51">
        <v>716.27</v>
      </c>
      <c r="C143" s="48">
        <v>871.96</v>
      </c>
      <c r="D143" s="51">
        <v>762.77</v>
      </c>
    </row>
    <row r="144" spans="1:4">
      <c r="A144" s="50">
        <v>2820</v>
      </c>
      <c r="B144" s="51">
        <v>723.49</v>
      </c>
      <c r="C144" s="48">
        <v>878.97</v>
      </c>
      <c r="D144" s="51">
        <v>771.05</v>
      </c>
    </row>
    <row r="145" spans="1:4">
      <c r="A145" s="50">
        <v>2835</v>
      </c>
      <c r="B145" s="51">
        <v>730.72</v>
      </c>
      <c r="C145" s="48">
        <v>885.98</v>
      </c>
      <c r="D145" s="51">
        <v>779.32</v>
      </c>
    </row>
    <row r="146" spans="1:4">
      <c r="A146" s="50">
        <v>2850</v>
      </c>
      <c r="B146" s="51">
        <v>737.94</v>
      </c>
      <c r="C146" s="48">
        <v>892.98</v>
      </c>
      <c r="D146" s="51">
        <v>787.59</v>
      </c>
    </row>
    <row r="147" spans="1:4">
      <c r="A147" s="50">
        <v>2865</v>
      </c>
      <c r="B147" s="51">
        <v>745.16</v>
      </c>
      <c r="C147" s="48">
        <v>899.99</v>
      </c>
      <c r="D147" s="51">
        <v>795.87</v>
      </c>
    </row>
    <row r="148" spans="1:4">
      <c r="A148" s="50">
        <v>2880</v>
      </c>
      <c r="B148" s="51">
        <v>752.38</v>
      </c>
      <c r="C148" s="48">
        <v>906.99</v>
      </c>
      <c r="D148" s="51">
        <v>804.14</v>
      </c>
    </row>
    <row r="149" spans="1:4">
      <c r="A149" s="50">
        <v>2895</v>
      </c>
      <c r="B149" s="51">
        <v>759.61</v>
      </c>
      <c r="C149" s="48">
        <v>914</v>
      </c>
      <c r="D149" s="51">
        <v>812.41</v>
      </c>
    </row>
    <row r="150" spans="1:4">
      <c r="A150" s="50">
        <v>2910</v>
      </c>
      <c r="B150" s="51">
        <v>766.83</v>
      </c>
      <c r="C150" s="48">
        <v>921.01</v>
      </c>
      <c r="D150" s="51">
        <v>820.69</v>
      </c>
    </row>
    <row r="151" spans="1:4">
      <c r="A151" s="50">
        <v>2925</v>
      </c>
      <c r="B151" s="51">
        <v>774.05</v>
      </c>
      <c r="C151" s="48">
        <v>928.01</v>
      </c>
      <c r="D151" s="51">
        <v>828.96</v>
      </c>
    </row>
    <row r="152" spans="1:4">
      <c r="A152" s="50">
        <v>2940</v>
      </c>
      <c r="B152" s="51">
        <v>781.27</v>
      </c>
      <c r="C152" s="48">
        <v>935.02</v>
      </c>
      <c r="D152" s="51">
        <v>837.23</v>
      </c>
    </row>
    <row r="153" spans="1:4">
      <c r="A153" s="50">
        <v>2955</v>
      </c>
      <c r="B153" s="51">
        <v>788.5</v>
      </c>
      <c r="C153" s="48">
        <v>942.02</v>
      </c>
      <c r="D153" s="51">
        <v>845.51</v>
      </c>
    </row>
    <row r="154" spans="1:4">
      <c r="A154" s="50">
        <v>2970</v>
      </c>
      <c r="B154" s="51">
        <v>795.72</v>
      </c>
      <c r="C154" s="48">
        <v>949.03</v>
      </c>
      <c r="D154" s="55">
        <v>853.78</v>
      </c>
    </row>
    <row r="155" spans="1:4">
      <c r="A155" s="50">
        <v>2985</v>
      </c>
      <c r="B155" s="51">
        <v>802.94</v>
      </c>
      <c r="C155" s="48">
        <v>956.03</v>
      </c>
      <c r="D155" s="51">
        <v>862.05</v>
      </c>
    </row>
    <row r="156" spans="1:4">
      <c r="A156" s="50">
        <v>3000</v>
      </c>
      <c r="B156" s="51">
        <v>810.16</v>
      </c>
      <c r="C156" s="48">
        <v>963.04</v>
      </c>
      <c r="D156" s="51">
        <v>870.33</v>
      </c>
    </row>
    <row r="157" spans="1:4">
      <c r="A157" s="50">
        <v>3015</v>
      </c>
      <c r="B157" s="51">
        <v>817.39</v>
      </c>
      <c r="C157" s="48">
        <v>970.05</v>
      </c>
      <c r="D157" s="51">
        <v>878.6</v>
      </c>
    </row>
    <row r="158" spans="1:4">
      <c r="A158" s="50">
        <v>3030</v>
      </c>
      <c r="B158" s="51">
        <v>824.61</v>
      </c>
      <c r="C158" s="48">
        <v>977.05</v>
      </c>
      <c r="D158" s="51">
        <v>886.88</v>
      </c>
    </row>
    <row r="159" spans="1:4">
      <c r="A159" s="50">
        <v>3045</v>
      </c>
      <c r="B159" s="51">
        <v>831.83</v>
      </c>
      <c r="C159" s="48">
        <v>984.06</v>
      </c>
      <c r="D159" s="51">
        <v>895.15</v>
      </c>
    </row>
    <row r="160" spans="1:4">
      <c r="A160" s="50">
        <v>3060</v>
      </c>
      <c r="B160" s="51">
        <v>839.05</v>
      </c>
      <c r="C160" s="48">
        <v>991.06</v>
      </c>
      <c r="D160" s="51">
        <v>903.42</v>
      </c>
    </row>
    <row r="161" spans="1:4">
      <c r="A161" s="50">
        <v>3075</v>
      </c>
      <c r="B161" s="51">
        <v>846.28</v>
      </c>
      <c r="C161" s="48">
        <v>998.07</v>
      </c>
      <c r="D161" s="51">
        <v>911.7</v>
      </c>
    </row>
    <row r="162" spans="1:4">
      <c r="A162" s="50">
        <v>3090</v>
      </c>
      <c r="B162" s="51">
        <v>853.5</v>
      </c>
      <c r="C162" s="48">
        <v>1005.08</v>
      </c>
      <c r="D162" s="51">
        <v>919.97</v>
      </c>
    </row>
    <row r="163" spans="1:4">
      <c r="A163" s="50">
        <v>3105</v>
      </c>
      <c r="B163" s="51">
        <v>860.72</v>
      </c>
      <c r="C163" s="48">
        <v>1012.08</v>
      </c>
      <c r="D163" s="51">
        <v>928.24</v>
      </c>
    </row>
    <row r="164" spans="1:4">
      <c r="A164" s="50">
        <v>3120</v>
      </c>
      <c r="B164" s="51">
        <v>867.94</v>
      </c>
      <c r="C164" s="48">
        <v>1019.09</v>
      </c>
      <c r="D164" s="51">
        <v>936.52</v>
      </c>
    </row>
    <row r="165" spans="1:4">
      <c r="A165" s="50">
        <v>3135</v>
      </c>
      <c r="B165" s="51">
        <v>875.17</v>
      </c>
      <c r="C165" s="48">
        <v>1026.0899999999999</v>
      </c>
      <c r="D165" s="51">
        <v>944.79</v>
      </c>
    </row>
    <row r="166" spans="1:4">
      <c r="A166" s="50">
        <v>3150</v>
      </c>
      <c r="B166" s="51">
        <v>882.39</v>
      </c>
      <c r="C166" s="48">
        <v>1033.0999999999999</v>
      </c>
      <c r="D166" s="51">
        <v>953.06</v>
      </c>
    </row>
    <row r="167" spans="1:4">
      <c r="A167" s="50">
        <v>3165</v>
      </c>
      <c r="B167" s="51">
        <v>889.61</v>
      </c>
      <c r="C167" s="48">
        <v>1040.0999999999999</v>
      </c>
      <c r="D167" s="51">
        <v>961.34</v>
      </c>
    </row>
    <row r="168" spans="1:4">
      <c r="A168" s="50">
        <v>3180</v>
      </c>
      <c r="B168" s="51">
        <v>896.83</v>
      </c>
      <c r="C168" s="48">
        <v>1047.1099999999999</v>
      </c>
      <c r="D168" s="51">
        <v>969.61</v>
      </c>
    </row>
    <row r="169" spans="1:4">
      <c r="A169" s="50">
        <v>3195</v>
      </c>
      <c r="B169" s="51">
        <v>904.06</v>
      </c>
      <c r="C169" s="48">
        <v>1054.1199999999999</v>
      </c>
      <c r="D169" s="51">
        <v>977.88</v>
      </c>
    </row>
    <row r="170" spans="1:4">
      <c r="A170" s="50">
        <v>3210</v>
      </c>
      <c r="B170" s="51">
        <v>911.28</v>
      </c>
      <c r="C170" s="48">
        <v>1061.1199999999999</v>
      </c>
      <c r="D170" s="51">
        <v>986.16</v>
      </c>
    </row>
    <row r="171" spans="1:4">
      <c r="A171" s="50">
        <v>3225</v>
      </c>
      <c r="B171" s="51">
        <v>918.5</v>
      </c>
      <c r="C171" s="48">
        <v>1068.1300000000001</v>
      </c>
      <c r="D171" s="51">
        <v>994.43</v>
      </c>
    </row>
    <row r="172" spans="1:4">
      <c r="A172" s="50">
        <v>3240</v>
      </c>
      <c r="B172" s="51">
        <v>925.72</v>
      </c>
      <c r="C172" s="48">
        <v>1075.1300000000001</v>
      </c>
      <c r="D172" s="51">
        <v>1002.7</v>
      </c>
    </row>
    <row r="173" spans="1:4">
      <c r="A173" s="50">
        <v>3255</v>
      </c>
      <c r="B173" s="51">
        <v>932.95</v>
      </c>
      <c r="C173" s="48">
        <v>1082.1400000000001</v>
      </c>
      <c r="D173" s="51">
        <v>1010.98</v>
      </c>
    </row>
    <row r="174" spans="1:4">
      <c r="A174" s="50">
        <v>3270</v>
      </c>
      <c r="B174" s="51">
        <v>940.17</v>
      </c>
      <c r="C174" s="48">
        <v>1089.1500000000001</v>
      </c>
      <c r="D174" s="51">
        <v>1019.25</v>
      </c>
    </row>
    <row r="175" spans="1:4">
      <c r="A175" s="50">
        <v>3285</v>
      </c>
      <c r="B175" s="51">
        <v>947.39</v>
      </c>
      <c r="C175" s="48">
        <v>1096.1500000000001</v>
      </c>
      <c r="D175" s="51">
        <v>1027.52</v>
      </c>
    </row>
    <row r="176" spans="1:4">
      <c r="A176" s="46">
        <v>3300</v>
      </c>
      <c r="B176" s="46">
        <v>954.61</v>
      </c>
      <c r="C176" s="52">
        <v>1103.1600000000001</v>
      </c>
      <c r="D176" s="56">
        <v>1035.8</v>
      </c>
    </row>
    <row r="177" spans="1:4">
      <c r="A177" s="48">
        <v>3315</v>
      </c>
      <c r="B177" s="48">
        <v>961.84</v>
      </c>
      <c r="C177" s="51">
        <v>1110.1600000000001</v>
      </c>
      <c r="D177" s="53">
        <v>1044.07</v>
      </c>
    </row>
    <row r="178" spans="1:4">
      <c r="A178" s="48">
        <v>3330</v>
      </c>
      <c r="B178" s="48">
        <v>969.06</v>
      </c>
      <c r="C178" s="51">
        <v>1117.17</v>
      </c>
      <c r="D178" s="53">
        <v>1052.3499999999999</v>
      </c>
    </row>
    <row r="179" spans="1:4">
      <c r="A179" s="48">
        <v>3345</v>
      </c>
      <c r="B179" s="48">
        <v>976.28</v>
      </c>
      <c r="C179" s="51">
        <v>1124.17</v>
      </c>
      <c r="D179" s="53">
        <v>1060.6199999999999</v>
      </c>
    </row>
    <row r="180" spans="1:4">
      <c r="A180" s="48">
        <v>3360</v>
      </c>
      <c r="B180" s="48">
        <v>983.5</v>
      </c>
      <c r="C180" s="51">
        <v>1131.18</v>
      </c>
      <c r="D180" s="53">
        <v>1068.8900000000001</v>
      </c>
    </row>
    <row r="181" spans="1:4">
      <c r="A181" s="48">
        <v>3375</v>
      </c>
      <c r="B181" s="48">
        <v>990.73</v>
      </c>
      <c r="C181" s="51">
        <v>1138.19</v>
      </c>
      <c r="D181" s="53">
        <v>1077.17</v>
      </c>
    </row>
    <row r="182" spans="1:4">
      <c r="A182" s="48">
        <v>3390</v>
      </c>
      <c r="B182" s="48">
        <v>997.95</v>
      </c>
      <c r="C182" s="51">
        <v>1145.19</v>
      </c>
      <c r="D182" s="53">
        <v>1085.44</v>
      </c>
    </row>
    <row r="183" spans="1:4">
      <c r="A183" s="48">
        <v>3405</v>
      </c>
      <c r="B183" s="48">
        <v>1005.17</v>
      </c>
      <c r="C183" s="51">
        <v>1152.2</v>
      </c>
      <c r="D183" s="53">
        <v>1093.71</v>
      </c>
    </row>
    <row r="184" spans="1:4">
      <c r="A184" s="48">
        <v>3420</v>
      </c>
      <c r="B184" s="48">
        <v>1012.39</v>
      </c>
      <c r="C184" s="51">
        <v>1159.2</v>
      </c>
      <c r="D184" s="53">
        <v>1101.99</v>
      </c>
    </row>
    <row r="185" spans="1:4">
      <c r="A185" s="48">
        <v>3435</v>
      </c>
      <c r="B185" s="48">
        <v>1019.62</v>
      </c>
      <c r="C185" s="51">
        <v>1166.21</v>
      </c>
      <c r="D185" s="53">
        <v>1110.93</v>
      </c>
    </row>
    <row r="186" spans="1:4">
      <c r="A186" s="48">
        <v>3450</v>
      </c>
      <c r="B186" s="48">
        <v>1026.8399999999999</v>
      </c>
      <c r="C186" s="51">
        <v>1173.22</v>
      </c>
      <c r="D186" s="53">
        <v>1120.01</v>
      </c>
    </row>
    <row r="187" spans="1:4">
      <c r="A187" s="48">
        <v>3465</v>
      </c>
      <c r="B187" s="48">
        <v>1034.06</v>
      </c>
      <c r="C187" s="51">
        <v>1180.22</v>
      </c>
      <c r="D187" s="53">
        <v>1129.08</v>
      </c>
    </row>
    <row r="188" spans="1:4">
      <c r="A188" s="48">
        <v>3480</v>
      </c>
      <c r="B188" s="48">
        <v>1041.28</v>
      </c>
      <c r="C188" s="51">
        <v>1187.23</v>
      </c>
      <c r="D188" s="53">
        <v>1138.1600000000001</v>
      </c>
    </row>
    <row r="189" spans="1:4">
      <c r="A189" s="48">
        <v>3495</v>
      </c>
      <c r="B189" s="48">
        <v>1048.51</v>
      </c>
      <c r="C189" s="51">
        <v>1194.23</v>
      </c>
      <c r="D189" s="53">
        <v>1147.23</v>
      </c>
    </row>
    <row r="190" spans="1:4">
      <c r="A190" s="48">
        <v>3510</v>
      </c>
      <c r="B190" s="48">
        <v>1055.73</v>
      </c>
      <c r="C190" s="51">
        <v>1201.24</v>
      </c>
      <c r="D190" s="53">
        <v>1156.31</v>
      </c>
    </row>
    <row r="191" spans="1:4">
      <c r="A191" s="48">
        <v>3525</v>
      </c>
      <c r="B191" s="48">
        <v>1062.95</v>
      </c>
      <c r="C191" s="51">
        <v>1208.24</v>
      </c>
      <c r="D191" s="53">
        <v>1165.3900000000001</v>
      </c>
    </row>
    <row r="192" spans="1:4">
      <c r="A192" s="48">
        <v>3540</v>
      </c>
      <c r="B192" s="48">
        <v>1070.17</v>
      </c>
      <c r="C192" s="51">
        <v>1215.8599999999999</v>
      </c>
      <c r="D192" s="53">
        <v>1174.46</v>
      </c>
    </row>
    <row r="193" spans="1:4">
      <c r="A193" s="48">
        <v>3555</v>
      </c>
      <c r="B193" s="48">
        <v>1077.4000000000001</v>
      </c>
      <c r="C193" s="51">
        <v>1223.6400000000001</v>
      </c>
      <c r="D193" s="53">
        <v>1183.54</v>
      </c>
    </row>
    <row r="194" spans="1:4">
      <c r="A194" s="48">
        <v>3570</v>
      </c>
      <c r="B194" s="48">
        <v>1084.6199999999999</v>
      </c>
      <c r="C194" s="51">
        <v>1231.42</v>
      </c>
      <c r="D194" s="53">
        <v>1192.6099999999999</v>
      </c>
    </row>
    <row r="195" spans="1:4">
      <c r="A195" s="48">
        <v>3585</v>
      </c>
      <c r="B195" s="48">
        <v>1091.8399999999999</v>
      </c>
      <c r="C195" s="51">
        <v>1239.21</v>
      </c>
      <c r="D195" s="53">
        <v>1201.69</v>
      </c>
    </row>
    <row r="196" spans="1:4">
      <c r="A196" s="48">
        <v>3600</v>
      </c>
      <c r="B196" s="48">
        <v>1099.06</v>
      </c>
      <c r="C196" s="51">
        <v>1246.99</v>
      </c>
      <c r="D196" s="53">
        <v>1210.77</v>
      </c>
    </row>
    <row r="197" spans="1:4">
      <c r="A197" s="48">
        <v>3615</v>
      </c>
      <c r="B197" s="48">
        <v>1106.29</v>
      </c>
      <c r="C197" s="51">
        <v>1254.78</v>
      </c>
      <c r="D197" s="53">
        <v>1219.8399999999999</v>
      </c>
    </row>
    <row r="198" spans="1:4">
      <c r="A198" s="48">
        <v>3630</v>
      </c>
      <c r="B198" s="48">
        <v>1113.51</v>
      </c>
      <c r="C198" s="51">
        <v>1262.56</v>
      </c>
      <c r="D198" s="53">
        <v>1228.92</v>
      </c>
    </row>
    <row r="199" spans="1:4">
      <c r="A199" s="48">
        <v>3645</v>
      </c>
      <c r="B199" s="48">
        <v>1120.73</v>
      </c>
      <c r="C199" s="51">
        <v>1270.3399999999999</v>
      </c>
      <c r="D199" s="53">
        <v>1237.99</v>
      </c>
    </row>
    <row r="200" spans="1:4">
      <c r="A200" s="48">
        <v>3660</v>
      </c>
      <c r="B200" s="48">
        <v>1127.95</v>
      </c>
      <c r="C200" s="51">
        <v>1278.1300000000001</v>
      </c>
      <c r="D200" s="53">
        <v>1247.07</v>
      </c>
    </row>
    <row r="201" spans="1:4">
      <c r="A201" s="48">
        <v>3675</v>
      </c>
      <c r="B201" s="48">
        <v>1135.18</v>
      </c>
      <c r="C201" s="51">
        <v>1285.9100000000001</v>
      </c>
      <c r="D201" s="53">
        <v>1256.1500000000001</v>
      </c>
    </row>
    <row r="202" spans="1:4">
      <c r="A202" s="48">
        <v>3690</v>
      </c>
      <c r="B202" s="48">
        <v>1142.4000000000001</v>
      </c>
      <c r="C202" s="51">
        <v>1293.7</v>
      </c>
      <c r="D202" s="53">
        <v>1265.22</v>
      </c>
    </row>
    <row r="203" spans="1:4">
      <c r="A203" s="48">
        <v>3705</v>
      </c>
      <c r="B203" s="48">
        <v>1149.6199999999999</v>
      </c>
      <c r="C203" s="51">
        <v>1301.48</v>
      </c>
      <c r="D203" s="53">
        <v>1274.3</v>
      </c>
    </row>
    <row r="204" spans="1:4">
      <c r="A204" s="48">
        <v>3720</v>
      </c>
      <c r="B204" s="48">
        <v>1156.8399999999999</v>
      </c>
      <c r="C204" s="51">
        <v>1309.27</v>
      </c>
      <c r="D204" s="53">
        <v>1283.3699999999999</v>
      </c>
    </row>
    <row r="205" spans="1:4">
      <c r="A205" s="48">
        <v>3735</v>
      </c>
      <c r="B205" s="48">
        <v>1164.07</v>
      </c>
      <c r="C205" s="51">
        <v>1317.05</v>
      </c>
      <c r="D205" s="53">
        <v>1292.45</v>
      </c>
    </row>
    <row r="206" spans="1:4">
      <c r="A206" s="48">
        <v>3750</v>
      </c>
      <c r="B206" s="48">
        <v>1171.29</v>
      </c>
      <c r="C206" s="51">
        <v>1324.83</v>
      </c>
      <c r="D206" s="53">
        <v>1301.53</v>
      </c>
    </row>
    <row r="207" spans="1:4">
      <c r="A207" s="48">
        <v>3765</v>
      </c>
      <c r="B207" s="48">
        <v>1178.51</v>
      </c>
      <c r="C207" s="51">
        <v>1332.62</v>
      </c>
      <c r="D207" s="53">
        <v>1310.5999999999999</v>
      </c>
    </row>
    <row r="208" spans="1:4">
      <c r="A208" s="48">
        <v>3780</v>
      </c>
      <c r="B208" s="48">
        <v>1185.73</v>
      </c>
      <c r="C208" s="51">
        <v>1340.4</v>
      </c>
      <c r="D208" s="53">
        <v>1319.68</v>
      </c>
    </row>
    <row r="209" spans="1:4">
      <c r="A209" s="48">
        <v>3795</v>
      </c>
      <c r="B209" s="48">
        <v>1192.96</v>
      </c>
      <c r="C209" s="51">
        <v>1348.19</v>
      </c>
      <c r="D209" s="53">
        <v>1328.75</v>
      </c>
    </row>
    <row r="210" spans="1:4">
      <c r="A210" s="48">
        <v>3810</v>
      </c>
      <c r="B210" s="48">
        <v>1200.18</v>
      </c>
      <c r="C210" s="51">
        <v>1355.97</v>
      </c>
      <c r="D210" s="53">
        <v>1337.83</v>
      </c>
    </row>
    <row r="211" spans="1:4">
      <c r="A211" s="54">
        <v>3825</v>
      </c>
      <c r="B211" s="52">
        <v>1207.4000000000001</v>
      </c>
      <c r="C211" s="52">
        <v>1363.76</v>
      </c>
      <c r="D211" s="52">
        <v>1346.91</v>
      </c>
    </row>
    <row r="212" spans="1:4">
      <c r="A212" s="50">
        <v>3840</v>
      </c>
      <c r="B212" s="51">
        <v>1215.1600000000001</v>
      </c>
      <c r="C212" s="51">
        <v>1371.54</v>
      </c>
      <c r="D212" s="51">
        <v>1355.98</v>
      </c>
    </row>
    <row r="213" spans="1:4">
      <c r="A213" s="50">
        <v>3855</v>
      </c>
      <c r="B213" s="51">
        <v>1223.18</v>
      </c>
      <c r="C213" s="51">
        <v>1379.32</v>
      </c>
      <c r="D213" s="51">
        <v>1365.06</v>
      </c>
    </row>
    <row r="214" spans="1:4">
      <c r="A214" s="50">
        <v>3870</v>
      </c>
      <c r="B214" s="51">
        <v>1231.21</v>
      </c>
      <c r="C214" s="51">
        <v>1387.11</v>
      </c>
      <c r="D214" s="51">
        <v>1374.13</v>
      </c>
    </row>
    <row r="215" spans="1:4">
      <c r="A215" s="50">
        <v>3885</v>
      </c>
      <c r="B215" s="51">
        <v>1239.23</v>
      </c>
      <c r="C215" s="51">
        <v>1394.89</v>
      </c>
      <c r="D215" s="51">
        <v>1383.21</v>
      </c>
    </row>
    <row r="216" spans="1:4">
      <c r="A216" s="50">
        <v>3900</v>
      </c>
      <c r="B216" s="51">
        <v>1247.26</v>
      </c>
      <c r="C216" s="51">
        <v>1402.68</v>
      </c>
      <c r="D216" s="51">
        <v>1392.29</v>
      </c>
    </row>
    <row r="217" spans="1:4">
      <c r="A217" s="50">
        <v>3915</v>
      </c>
      <c r="B217" s="51">
        <v>1255.28</v>
      </c>
      <c r="C217" s="51">
        <v>1410.46</v>
      </c>
      <c r="D217" s="51">
        <v>1401.36</v>
      </c>
    </row>
    <row r="218" spans="1:4">
      <c r="A218" s="50">
        <v>3930</v>
      </c>
      <c r="B218" s="51">
        <v>1263.31</v>
      </c>
      <c r="C218" s="51">
        <v>1418.25</v>
      </c>
      <c r="D218" s="51">
        <v>1410.44</v>
      </c>
    </row>
    <row r="219" spans="1:4">
      <c r="A219" s="50">
        <v>3945</v>
      </c>
      <c r="B219" s="51">
        <v>1271.33</v>
      </c>
      <c r="C219" s="51">
        <v>1426.03</v>
      </c>
      <c r="D219" s="51">
        <v>1419.51</v>
      </c>
    </row>
    <row r="220" spans="1:4">
      <c r="A220" s="50">
        <v>3960</v>
      </c>
      <c r="B220" s="51">
        <v>1279.3599999999999</v>
      </c>
      <c r="C220" s="51">
        <v>1433.81</v>
      </c>
      <c r="D220" s="51">
        <v>1428.12</v>
      </c>
    </row>
    <row r="221" spans="1:4">
      <c r="A221" s="50">
        <v>3975</v>
      </c>
      <c r="B221" s="51">
        <v>1287.3800000000001</v>
      </c>
      <c r="C221" s="51">
        <v>1441.6</v>
      </c>
      <c r="D221" s="51">
        <v>1436.15</v>
      </c>
    </row>
    <row r="222" spans="1:4">
      <c r="A222" s="50">
        <v>3990</v>
      </c>
      <c r="B222" s="51">
        <v>1295.4100000000001</v>
      </c>
      <c r="C222" s="51">
        <v>1449.38</v>
      </c>
      <c r="D222" s="51">
        <v>1444.17</v>
      </c>
    </row>
    <row r="223" spans="1:4">
      <c r="A223" s="50">
        <v>4005</v>
      </c>
      <c r="B223" s="51">
        <v>1303.43</v>
      </c>
      <c r="C223" s="51">
        <v>1457.17</v>
      </c>
      <c r="D223" s="51">
        <v>1452.2</v>
      </c>
    </row>
    <row r="224" spans="1:4">
      <c r="A224" s="50">
        <v>4020</v>
      </c>
      <c r="B224" s="51">
        <v>1311.46</v>
      </c>
      <c r="C224" s="51">
        <v>1464.95</v>
      </c>
      <c r="D224" s="51">
        <v>1460.22</v>
      </c>
    </row>
    <row r="225" spans="1:4">
      <c r="A225" s="50">
        <v>4035</v>
      </c>
      <c r="B225" s="51">
        <v>1319.48</v>
      </c>
      <c r="C225" s="51">
        <v>1472.74</v>
      </c>
      <c r="D225" s="51">
        <v>1468.25</v>
      </c>
    </row>
    <row r="226" spans="1:4">
      <c r="A226" s="50">
        <v>4050</v>
      </c>
      <c r="B226" s="51">
        <v>1327.51</v>
      </c>
      <c r="C226" s="51">
        <v>1480.52</v>
      </c>
      <c r="D226" s="51">
        <v>1476.27</v>
      </c>
    </row>
    <row r="227" spans="1:4">
      <c r="A227" s="50">
        <v>4065</v>
      </c>
      <c r="B227" s="51">
        <v>1335.53</v>
      </c>
      <c r="C227" s="51">
        <v>1488.3</v>
      </c>
      <c r="D227" s="51">
        <v>1484.3</v>
      </c>
    </row>
    <row r="228" spans="1:4">
      <c r="A228" s="50">
        <v>4080</v>
      </c>
      <c r="B228" s="51">
        <v>1343.56</v>
      </c>
      <c r="C228" s="51">
        <v>1496.09</v>
      </c>
      <c r="D228" s="51">
        <v>1492.32</v>
      </c>
    </row>
    <row r="229" spans="1:4">
      <c r="A229" s="50">
        <v>4095</v>
      </c>
      <c r="B229" s="51">
        <v>1351.58</v>
      </c>
      <c r="C229" s="51">
        <v>1503.87</v>
      </c>
      <c r="D229" s="51">
        <v>1500.35</v>
      </c>
    </row>
    <row r="230" spans="1:4">
      <c r="A230" s="50">
        <v>4110</v>
      </c>
      <c r="B230" s="51">
        <v>1359.61</v>
      </c>
      <c r="C230" s="51">
        <v>1511.66</v>
      </c>
      <c r="D230" s="51">
        <v>1508.37</v>
      </c>
    </row>
    <row r="231" spans="1:4">
      <c r="A231" s="50">
        <v>4125</v>
      </c>
      <c r="B231" s="51">
        <v>1367.63</v>
      </c>
      <c r="C231" s="51">
        <v>1519.44</v>
      </c>
      <c r="D231" s="51">
        <v>1516.4</v>
      </c>
    </row>
    <row r="232" spans="1:4">
      <c r="A232" s="50">
        <v>4140</v>
      </c>
      <c r="B232" s="51">
        <v>1375.66</v>
      </c>
      <c r="C232" s="51">
        <v>1527.23</v>
      </c>
      <c r="D232" s="51">
        <v>1524.42</v>
      </c>
    </row>
    <row r="233" spans="1:4">
      <c r="A233" s="50">
        <v>4155</v>
      </c>
      <c r="B233" s="51">
        <v>1383.68</v>
      </c>
      <c r="C233" s="51">
        <v>1535.01</v>
      </c>
      <c r="D233" s="51">
        <v>1532.45</v>
      </c>
    </row>
    <row r="234" spans="1:4">
      <c r="A234" s="50">
        <v>4170</v>
      </c>
      <c r="B234" s="51">
        <v>1391.71</v>
      </c>
      <c r="C234" s="51">
        <v>1542.79</v>
      </c>
      <c r="D234" s="51">
        <v>1540.47</v>
      </c>
    </row>
    <row r="235" spans="1:4">
      <c r="A235" s="50">
        <v>4185</v>
      </c>
      <c r="B235" s="51">
        <v>1399.73</v>
      </c>
      <c r="C235" s="51">
        <v>1550.58</v>
      </c>
      <c r="D235" s="51">
        <v>1548.5</v>
      </c>
    </row>
    <row r="236" spans="1:4">
      <c r="A236" s="50">
        <v>4200</v>
      </c>
      <c r="B236" s="51">
        <v>1407.76</v>
      </c>
      <c r="C236" s="51">
        <v>1558.36</v>
      </c>
      <c r="D236" s="51">
        <v>1556.52</v>
      </c>
    </row>
    <row r="237" spans="1:4">
      <c r="A237" s="50">
        <v>4215</v>
      </c>
      <c r="B237" s="51">
        <v>1415.78</v>
      </c>
      <c r="C237" s="51">
        <v>1566.15</v>
      </c>
      <c r="D237" s="51">
        <v>1564.55</v>
      </c>
    </row>
    <row r="238" spans="1:4">
      <c r="A238" s="50">
        <v>4230</v>
      </c>
      <c r="B238" s="51">
        <v>1423.81</v>
      </c>
      <c r="C238" s="51">
        <v>1573.93</v>
      </c>
      <c r="D238" s="51">
        <v>1572.57</v>
      </c>
    </row>
    <row r="239" spans="1:4">
      <c r="A239" s="50">
        <v>4245</v>
      </c>
      <c r="B239" s="51">
        <v>1431.83</v>
      </c>
      <c r="C239" s="51">
        <v>1581.71</v>
      </c>
      <c r="D239" s="51">
        <v>1580.6</v>
      </c>
    </row>
    <row r="240" spans="1:4">
      <c r="A240" s="50">
        <v>4260</v>
      </c>
      <c r="B240" s="51">
        <v>1439.86</v>
      </c>
      <c r="C240" s="51">
        <v>1589.5</v>
      </c>
      <c r="D240" s="51">
        <v>1588.62</v>
      </c>
    </row>
    <row r="241" spans="1:4">
      <c r="A241" s="50">
        <v>4275</v>
      </c>
      <c r="B241" s="51">
        <v>1447.88</v>
      </c>
      <c r="C241" s="51">
        <v>1597.28</v>
      </c>
      <c r="D241" s="51">
        <v>1596.65</v>
      </c>
    </row>
    <row r="242" spans="1:4">
      <c r="A242" s="50">
        <v>4290</v>
      </c>
      <c r="B242" s="51">
        <v>1455.91</v>
      </c>
      <c r="C242" s="51">
        <v>1605.07</v>
      </c>
      <c r="D242" s="51">
        <v>1604.67</v>
      </c>
    </row>
    <row r="243" spans="1:4">
      <c r="A243" s="50">
        <v>4305</v>
      </c>
      <c r="B243" s="51">
        <v>1463.93</v>
      </c>
      <c r="C243" s="51">
        <v>1612.85</v>
      </c>
      <c r="D243" s="51">
        <v>1612.7</v>
      </c>
    </row>
    <row r="244" spans="1:4">
      <c r="A244" s="50">
        <v>4320</v>
      </c>
      <c r="B244" s="51">
        <v>1471.96</v>
      </c>
      <c r="C244" s="51">
        <v>1620.64</v>
      </c>
      <c r="D244" s="51">
        <v>1620.72</v>
      </c>
    </row>
    <row r="245" spans="1:4">
      <c r="A245" s="50">
        <v>4335</v>
      </c>
      <c r="B245" s="51">
        <v>1479.98</v>
      </c>
      <c r="C245" s="51">
        <v>1628.42</v>
      </c>
      <c r="D245" s="51">
        <v>1628.75</v>
      </c>
    </row>
    <row r="246" spans="1:4">
      <c r="A246" s="46">
        <v>4350</v>
      </c>
      <c r="B246" s="52">
        <v>1488.01</v>
      </c>
      <c r="C246" s="52">
        <v>1636.2</v>
      </c>
      <c r="D246" s="56">
        <v>1636.77</v>
      </c>
    </row>
    <row r="247" spans="1:4">
      <c r="A247" s="48">
        <v>4365</v>
      </c>
      <c r="B247" s="51">
        <v>1496.03</v>
      </c>
      <c r="C247" s="51">
        <v>1643.99</v>
      </c>
      <c r="D247" s="53">
        <v>1644.8</v>
      </c>
    </row>
    <row r="248" spans="1:4">
      <c r="A248" s="48">
        <v>4380</v>
      </c>
      <c r="B248" s="51">
        <v>1504.06</v>
      </c>
      <c r="C248" s="51">
        <v>1651.77</v>
      </c>
      <c r="D248" s="53">
        <v>1652.82</v>
      </c>
    </row>
    <row r="249" spans="1:4">
      <c r="A249" s="48">
        <v>4395</v>
      </c>
      <c r="B249" s="51">
        <v>1512.08</v>
      </c>
      <c r="C249" s="51">
        <v>1659.56</v>
      </c>
      <c r="D249" s="53">
        <v>1660.85</v>
      </c>
    </row>
    <row r="250" spans="1:4">
      <c r="A250" s="48">
        <v>4410</v>
      </c>
      <c r="B250" s="51">
        <v>1520.11</v>
      </c>
      <c r="C250" s="51">
        <v>1667.34</v>
      </c>
      <c r="D250" s="53">
        <v>1668.87</v>
      </c>
    </row>
    <row r="251" spans="1:4">
      <c r="A251" s="48">
        <v>4425</v>
      </c>
      <c r="B251" s="51">
        <v>1528.13</v>
      </c>
      <c r="C251" s="51">
        <v>1675.13</v>
      </c>
      <c r="D251" s="53">
        <v>1676.9</v>
      </c>
    </row>
    <row r="252" spans="1:4">
      <c r="A252" s="48">
        <v>4440</v>
      </c>
      <c r="B252" s="51">
        <v>1536.16</v>
      </c>
      <c r="C252" s="51">
        <v>1682.91</v>
      </c>
      <c r="D252" s="53">
        <v>1684.92</v>
      </c>
    </row>
    <row r="253" spans="1:4">
      <c r="A253" s="48">
        <v>4455</v>
      </c>
      <c r="B253" s="51">
        <v>1544.18</v>
      </c>
      <c r="C253" s="51">
        <v>1690.69</v>
      </c>
      <c r="D253" s="53">
        <v>1692.95</v>
      </c>
    </row>
    <row r="254" spans="1:4">
      <c r="A254" s="48">
        <v>4470</v>
      </c>
      <c r="B254" s="51">
        <v>1552.21</v>
      </c>
      <c r="C254" s="51">
        <v>1698.48</v>
      </c>
      <c r="D254" s="53">
        <v>1700.97</v>
      </c>
    </row>
    <row r="255" spans="1:4">
      <c r="A255" s="48">
        <v>4485</v>
      </c>
      <c r="B255" s="51">
        <v>1560.23</v>
      </c>
      <c r="C255" s="51">
        <v>1706.26</v>
      </c>
      <c r="D255" s="53">
        <v>1709</v>
      </c>
    </row>
    <row r="256" spans="1:4">
      <c r="A256" s="48">
        <v>4500</v>
      </c>
      <c r="B256" s="51">
        <v>1568.26</v>
      </c>
      <c r="C256" s="51">
        <v>1714.05</v>
      </c>
      <c r="D256" s="53">
        <v>1717.02</v>
      </c>
    </row>
    <row r="257" spans="1:4">
      <c r="A257" s="48">
        <v>4515</v>
      </c>
      <c r="B257" s="51">
        <v>1576.28</v>
      </c>
      <c r="C257" s="51">
        <v>1721.83</v>
      </c>
      <c r="D257" s="53">
        <v>1725.05</v>
      </c>
    </row>
    <row r="258" spans="1:4">
      <c r="A258" s="48">
        <v>4530</v>
      </c>
      <c r="B258" s="51">
        <v>1584.31</v>
      </c>
      <c r="C258" s="51">
        <v>1729.62</v>
      </c>
      <c r="D258" s="53">
        <v>1733.07</v>
      </c>
    </row>
    <row r="259" spans="1:4">
      <c r="A259" s="48">
        <v>4545</v>
      </c>
      <c r="B259" s="51">
        <v>1592.33</v>
      </c>
      <c r="C259" s="51">
        <v>1737.4</v>
      </c>
      <c r="D259" s="53">
        <v>1741.1</v>
      </c>
    </row>
    <row r="260" spans="1:4">
      <c r="A260" s="48">
        <v>4560</v>
      </c>
      <c r="B260" s="51">
        <v>1600.36</v>
      </c>
      <c r="C260" s="51">
        <v>1745.18</v>
      </c>
      <c r="D260" s="53">
        <v>1749.12</v>
      </c>
    </row>
    <row r="261" spans="1:4">
      <c r="A261" s="48">
        <v>4575</v>
      </c>
      <c r="B261" s="51">
        <v>1608.38</v>
      </c>
      <c r="C261" s="51">
        <v>1752.97</v>
      </c>
      <c r="D261" s="53">
        <v>1757.15</v>
      </c>
    </row>
    <row r="262" spans="1:4">
      <c r="A262" s="48">
        <v>4590</v>
      </c>
      <c r="B262" s="51">
        <v>1616.41</v>
      </c>
      <c r="C262" s="51">
        <v>1760.75</v>
      </c>
      <c r="D262" s="53">
        <v>1765.17</v>
      </c>
    </row>
    <row r="263" spans="1:4">
      <c r="A263" s="48">
        <v>4605</v>
      </c>
      <c r="B263" s="51">
        <v>1624.43</v>
      </c>
      <c r="C263" s="51">
        <v>1768.54</v>
      </c>
      <c r="D263" s="53">
        <v>1773.2</v>
      </c>
    </row>
    <row r="264" spans="1:4">
      <c r="A264" s="48">
        <v>4620</v>
      </c>
      <c r="B264" s="51">
        <v>1632.46</v>
      </c>
      <c r="C264" s="51">
        <v>1776.32</v>
      </c>
      <c r="D264" s="53">
        <v>1781.22</v>
      </c>
    </row>
    <row r="265" spans="1:4">
      <c r="A265" s="48">
        <v>4635</v>
      </c>
      <c r="B265" s="51">
        <v>1640.48</v>
      </c>
      <c r="C265" s="51">
        <v>1784.11</v>
      </c>
      <c r="D265" s="53">
        <v>1789.25</v>
      </c>
    </row>
    <row r="266" spans="1:4">
      <c r="A266" s="48">
        <v>4650</v>
      </c>
      <c r="B266" s="51">
        <v>1648.51</v>
      </c>
      <c r="C266" s="51">
        <v>1791.89</v>
      </c>
      <c r="D266" s="53">
        <v>1797.27</v>
      </c>
    </row>
    <row r="267" spans="1:4">
      <c r="A267" s="48">
        <v>4665</v>
      </c>
      <c r="B267" s="51">
        <v>1656.53</v>
      </c>
      <c r="C267" s="51">
        <v>1799.67</v>
      </c>
      <c r="D267" s="53">
        <v>1805.3</v>
      </c>
    </row>
    <row r="268" spans="1:4">
      <c r="A268" s="48">
        <v>4680</v>
      </c>
      <c r="B268" s="51">
        <v>1664.56</v>
      </c>
      <c r="C268" s="51">
        <v>1807.46</v>
      </c>
      <c r="D268" s="53">
        <v>1813.32</v>
      </c>
    </row>
    <row r="269" spans="1:4">
      <c r="A269" s="48">
        <v>4695</v>
      </c>
      <c r="B269" s="51">
        <v>1672.58</v>
      </c>
      <c r="C269" s="51">
        <v>1815.24</v>
      </c>
      <c r="D269" s="53">
        <v>1821.35</v>
      </c>
    </row>
    <row r="270" spans="1:4">
      <c r="A270" s="48">
        <v>4710</v>
      </c>
      <c r="B270" s="51">
        <v>1680.61</v>
      </c>
      <c r="C270" s="51">
        <v>1823.03</v>
      </c>
      <c r="D270" s="53">
        <v>1829.37</v>
      </c>
    </row>
    <row r="271" spans="1:4">
      <c r="A271" s="48">
        <v>4725</v>
      </c>
      <c r="B271" s="51">
        <v>1688.63</v>
      </c>
      <c r="C271" s="51">
        <v>1830.81</v>
      </c>
      <c r="D271" s="53">
        <v>1837.4</v>
      </c>
    </row>
    <row r="272" spans="1:4">
      <c r="A272" s="48">
        <v>4740</v>
      </c>
      <c r="B272" s="51">
        <v>1696.66</v>
      </c>
      <c r="C272" s="51">
        <v>1838.6</v>
      </c>
      <c r="D272" s="53">
        <v>1845.42</v>
      </c>
    </row>
    <row r="273" spans="1:4">
      <c r="A273" s="48">
        <v>4755</v>
      </c>
      <c r="B273" s="51">
        <v>1704.68</v>
      </c>
      <c r="C273" s="51">
        <v>1846.38</v>
      </c>
      <c r="D273" s="53">
        <v>1853.45</v>
      </c>
    </row>
    <row r="274" spans="1:4">
      <c r="A274" s="48">
        <v>4770</v>
      </c>
      <c r="B274" s="51">
        <v>1712.71</v>
      </c>
      <c r="C274" s="51">
        <v>1854.16</v>
      </c>
      <c r="D274" s="53">
        <v>1861.47</v>
      </c>
    </row>
    <row r="275" spans="1:4">
      <c r="A275" s="48">
        <v>4785</v>
      </c>
      <c r="B275" s="51">
        <v>1720.73</v>
      </c>
      <c r="C275" s="51">
        <v>1861.95</v>
      </c>
      <c r="D275" s="53">
        <v>1869.5</v>
      </c>
    </row>
    <row r="276" spans="1:4">
      <c r="A276" s="48">
        <v>4800</v>
      </c>
      <c r="B276" s="51">
        <v>1728.76</v>
      </c>
      <c r="C276" s="51">
        <v>1869.73</v>
      </c>
      <c r="D276" s="53">
        <v>1877.52</v>
      </c>
    </row>
    <row r="277" spans="1:4">
      <c r="A277" s="48">
        <v>4815</v>
      </c>
      <c r="B277" s="51">
        <v>1736.78</v>
      </c>
      <c r="C277" s="51">
        <v>1877.52</v>
      </c>
      <c r="D277" s="53">
        <v>1885.55</v>
      </c>
    </row>
    <row r="278" spans="1:4">
      <c r="A278" s="48">
        <v>4830</v>
      </c>
      <c r="B278" s="51">
        <v>1744.81</v>
      </c>
      <c r="C278" s="51">
        <v>1885.3</v>
      </c>
      <c r="D278" s="53">
        <v>1893.57</v>
      </c>
    </row>
    <row r="279" spans="1:4">
      <c r="A279" s="48">
        <v>4845</v>
      </c>
      <c r="B279" s="51">
        <v>1752.83</v>
      </c>
      <c r="C279" s="51">
        <v>1893.08</v>
      </c>
      <c r="D279" s="53">
        <v>1901.6</v>
      </c>
    </row>
    <row r="280" spans="1:4">
      <c r="A280" s="48">
        <v>4860</v>
      </c>
      <c r="B280" s="51">
        <v>1760.86</v>
      </c>
      <c r="C280" s="51">
        <v>1900.87</v>
      </c>
      <c r="D280" s="53">
        <v>1909.62</v>
      </c>
    </row>
    <row r="281" spans="1:4">
      <c r="A281" s="94">
        <v>4875</v>
      </c>
      <c r="B281" s="91">
        <v>1768.88</v>
      </c>
      <c r="C281" s="91">
        <v>1908.65</v>
      </c>
      <c r="D281" s="91">
        <v>1917.65</v>
      </c>
    </row>
    <row r="282" spans="1:4">
      <c r="A282" s="93">
        <v>4890</v>
      </c>
      <c r="B282" s="92">
        <v>1776.91</v>
      </c>
      <c r="C282" s="92">
        <v>1916.44</v>
      </c>
      <c r="D282" s="92">
        <v>1925.67</v>
      </c>
    </row>
    <row r="283" spans="1:4">
      <c r="A283" s="93">
        <v>4905</v>
      </c>
      <c r="B283" s="92">
        <v>1784.93</v>
      </c>
      <c r="C283" s="92">
        <v>1924.22</v>
      </c>
      <c r="D283" s="92">
        <v>1933.7</v>
      </c>
    </row>
    <row r="284" spans="1:4">
      <c r="A284" s="93">
        <v>4920</v>
      </c>
      <c r="B284" s="92">
        <v>1792.96</v>
      </c>
      <c r="C284" s="92">
        <v>1932.01</v>
      </c>
      <c r="D284" s="92">
        <v>1941.72</v>
      </c>
    </row>
    <row r="285" spans="1:4">
      <c r="A285" s="93">
        <v>4935</v>
      </c>
      <c r="B285" s="92">
        <v>1800.98</v>
      </c>
      <c r="C285" s="92">
        <v>1939.79</v>
      </c>
      <c r="D285" s="92">
        <v>1949.75</v>
      </c>
    </row>
    <row r="286" spans="1:4">
      <c r="A286" s="93">
        <v>4950</v>
      </c>
      <c r="B286" s="92">
        <v>1809.01</v>
      </c>
      <c r="C286" s="92">
        <v>1947.57</v>
      </c>
      <c r="D286" s="92">
        <v>1957.77</v>
      </c>
    </row>
    <row r="287" spans="1:4">
      <c r="A287" s="93">
        <v>4965</v>
      </c>
      <c r="B287" s="92">
        <v>1817.03</v>
      </c>
      <c r="C287" s="92">
        <v>1955.36</v>
      </c>
      <c r="D287" s="92">
        <v>1965.8</v>
      </c>
    </row>
    <row r="288" spans="1:4">
      <c r="A288" s="93">
        <v>4980</v>
      </c>
      <c r="B288" s="92">
        <v>1825.06</v>
      </c>
      <c r="C288" s="92">
        <v>1963.14</v>
      </c>
      <c r="D288" s="92">
        <v>1973.82</v>
      </c>
    </row>
    <row r="289" spans="1:4">
      <c r="A289" s="93">
        <v>4995</v>
      </c>
      <c r="B289" s="92">
        <v>1833.08</v>
      </c>
      <c r="C289" s="92">
        <v>1970.93</v>
      </c>
      <c r="D289" s="92">
        <v>1981.85</v>
      </c>
    </row>
    <row r="290" spans="1:4">
      <c r="A290" s="93">
        <v>5010</v>
      </c>
      <c r="B290" s="92">
        <v>1841.11</v>
      </c>
      <c r="C290" s="92">
        <v>1978.71</v>
      </c>
      <c r="D290" s="92">
        <v>1989.87</v>
      </c>
    </row>
    <row r="291" spans="1:4">
      <c r="A291" s="93">
        <v>5025</v>
      </c>
      <c r="B291" s="92">
        <v>1849.13</v>
      </c>
      <c r="C291" s="92">
        <v>1986.5</v>
      </c>
      <c r="D291" s="92">
        <v>1997.9</v>
      </c>
    </row>
    <row r="292" spans="1:4">
      <c r="A292" s="93">
        <v>5040</v>
      </c>
      <c r="B292" s="92">
        <v>1857.16</v>
      </c>
      <c r="C292" s="92">
        <v>1994.28</v>
      </c>
      <c r="D292" s="92">
        <v>2005.92</v>
      </c>
    </row>
    <row r="293" spans="1:4">
      <c r="A293" s="93">
        <v>5055</v>
      </c>
      <c r="B293" s="92">
        <v>1865.18</v>
      </c>
      <c r="C293" s="92">
        <v>2002.06</v>
      </c>
      <c r="D293" s="92">
        <v>2013.95</v>
      </c>
    </row>
    <row r="294" spans="1:4">
      <c r="A294" s="93">
        <v>5070</v>
      </c>
      <c r="B294" s="92">
        <v>1873.21</v>
      </c>
      <c r="C294" s="92">
        <v>2009.85</v>
      </c>
      <c r="D294" s="92">
        <v>2021.97</v>
      </c>
    </row>
    <row r="295" spans="1:4">
      <c r="A295" s="93">
        <v>5085</v>
      </c>
      <c r="B295" s="92">
        <v>1881.23</v>
      </c>
      <c r="C295" s="92">
        <v>2017.63</v>
      </c>
      <c r="D295" s="92">
        <v>2030</v>
      </c>
    </row>
    <row r="296" spans="1:4">
      <c r="A296" s="93">
        <v>5100</v>
      </c>
      <c r="B296" s="92">
        <v>1889.26</v>
      </c>
      <c r="C296" s="92">
        <v>2025.42</v>
      </c>
      <c r="D296" s="92">
        <v>2038.02</v>
      </c>
    </row>
    <row r="297" spans="1:4">
      <c r="A297" s="93">
        <v>5115</v>
      </c>
      <c r="B297" s="92">
        <v>1897.28</v>
      </c>
      <c r="C297" s="92">
        <v>2033.2</v>
      </c>
      <c r="D297" s="92">
        <v>2046.05</v>
      </c>
    </row>
    <row r="298" spans="1:4">
      <c r="A298" s="93">
        <v>5130</v>
      </c>
      <c r="B298" s="92">
        <v>1905.31</v>
      </c>
      <c r="C298" s="92">
        <v>2040.99</v>
      </c>
      <c r="D298" s="92">
        <v>2054.0700000000002</v>
      </c>
    </row>
    <row r="299" spans="1:4">
      <c r="A299" s="93">
        <v>5145</v>
      </c>
      <c r="B299" s="92">
        <v>1913.33</v>
      </c>
      <c r="C299" s="92">
        <v>2048.77</v>
      </c>
      <c r="D299" s="92">
        <v>2062.1</v>
      </c>
    </row>
    <row r="300" spans="1:4">
      <c r="A300" s="93">
        <v>5160</v>
      </c>
      <c r="B300" s="92">
        <v>1921.36</v>
      </c>
      <c r="C300" s="92">
        <v>2056.5500000000002</v>
      </c>
      <c r="D300" s="92">
        <v>2070.12</v>
      </c>
    </row>
    <row r="301" spans="1:4">
      <c r="A301" s="93">
        <v>5175</v>
      </c>
      <c r="B301" s="92">
        <v>1929.38</v>
      </c>
      <c r="C301" s="92">
        <v>2064.34</v>
      </c>
      <c r="D301" s="92">
        <v>2078.15</v>
      </c>
    </row>
    <row r="302" spans="1:4">
      <c r="A302" s="93">
        <v>5190</v>
      </c>
      <c r="B302" s="92">
        <v>1937.41</v>
      </c>
      <c r="C302" s="92">
        <v>2072.12</v>
      </c>
      <c r="D302" s="92">
        <v>2086.17</v>
      </c>
    </row>
    <row r="303" spans="1:4">
      <c r="A303" s="93">
        <v>5205</v>
      </c>
      <c r="B303" s="92">
        <v>1945.43</v>
      </c>
      <c r="C303" s="92">
        <v>2079.91</v>
      </c>
      <c r="D303" s="92">
        <v>2094.1999999999998</v>
      </c>
    </row>
    <row r="304" spans="1:4">
      <c r="A304" s="93">
        <v>5220</v>
      </c>
      <c r="B304" s="92">
        <v>1953.46</v>
      </c>
      <c r="C304" s="92">
        <v>2087.69</v>
      </c>
      <c r="D304" s="92">
        <v>2102.2199999999998</v>
      </c>
    </row>
    <row r="305" spans="1:4">
      <c r="A305" s="93">
        <v>5235</v>
      </c>
      <c r="B305" s="92">
        <v>1961.48</v>
      </c>
      <c r="C305" s="92">
        <v>2095.48</v>
      </c>
      <c r="D305" s="92">
        <v>2110.25</v>
      </c>
    </row>
    <row r="306" spans="1:4">
      <c r="A306" s="93">
        <v>5250</v>
      </c>
      <c r="B306" s="92">
        <v>1969.51</v>
      </c>
      <c r="C306" s="92">
        <v>2103.2600000000002</v>
      </c>
      <c r="D306" s="92">
        <v>2118.27</v>
      </c>
    </row>
    <row r="307" spans="1:4">
      <c r="A307" s="93">
        <v>5265</v>
      </c>
      <c r="B307" s="92">
        <v>1977.53</v>
      </c>
      <c r="C307" s="92">
        <v>2111.04</v>
      </c>
      <c r="D307" s="92">
        <v>2126.3000000000002</v>
      </c>
    </row>
    <row r="308" spans="1:4">
      <c r="A308" s="93">
        <v>5280</v>
      </c>
      <c r="B308" s="92">
        <v>1985.56</v>
      </c>
      <c r="C308" s="92">
        <v>2118.83</v>
      </c>
      <c r="D308" s="92">
        <v>2134.3200000000002</v>
      </c>
    </row>
    <row r="309" spans="1:4">
      <c r="A309" s="93">
        <v>5295</v>
      </c>
      <c r="B309" s="92">
        <v>1993.58</v>
      </c>
      <c r="C309" s="92">
        <v>2126.61</v>
      </c>
      <c r="D309" s="92">
        <v>2142.35</v>
      </c>
    </row>
    <row r="310" spans="1:4">
      <c r="A310" s="93">
        <v>5310</v>
      </c>
      <c r="B310" s="92">
        <v>2001.61</v>
      </c>
      <c r="C310" s="92">
        <v>2134.4</v>
      </c>
      <c r="D310" s="92">
        <v>2150.37</v>
      </c>
    </row>
    <row r="311" spans="1:4">
      <c r="A311" s="93">
        <v>5325</v>
      </c>
      <c r="B311" s="92">
        <v>2009.63</v>
      </c>
      <c r="C311" s="92">
        <v>2142.1799999999998</v>
      </c>
      <c r="D311" s="92">
        <v>2158.4</v>
      </c>
    </row>
    <row r="312" spans="1:4">
      <c r="A312" s="93">
        <v>5340</v>
      </c>
      <c r="B312" s="92">
        <v>2017.66</v>
      </c>
      <c r="C312" s="92">
        <v>2149.9699999999998</v>
      </c>
      <c r="D312" s="92">
        <v>2166.42</v>
      </c>
    </row>
    <row r="313" spans="1:4">
      <c r="A313" s="93">
        <v>5355</v>
      </c>
      <c r="B313" s="92">
        <v>2025.68</v>
      </c>
      <c r="C313" s="92">
        <v>2157.75</v>
      </c>
      <c r="D313" s="92">
        <v>2174.4499999999998</v>
      </c>
    </row>
    <row r="314" spans="1:4">
      <c r="A314" s="93">
        <v>5370</v>
      </c>
      <c r="B314" s="92">
        <v>2033.71</v>
      </c>
      <c r="C314" s="92">
        <v>2165.5300000000002</v>
      </c>
      <c r="D314" s="92">
        <v>2182.4699999999998</v>
      </c>
    </row>
    <row r="315" spans="1:4">
      <c r="A315" s="93">
        <v>5385</v>
      </c>
      <c r="B315" s="92">
        <v>2041.73</v>
      </c>
      <c r="C315" s="92">
        <v>2173.3200000000002</v>
      </c>
      <c r="D315" s="92">
        <v>2190.5</v>
      </c>
    </row>
    <row r="316" spans="1:4">
      <c r="A316" s="95">
        <v>5400</v>
      </c>
      <c r="B316" s="96">
        <v>2049.7600000000002</v>
      </c>
      <c r="C316" s="96">
        <v>2181.1</v>
      </c>
      <c r="D316" s="100">
        <v>2198.52</v>
      </c>
    </row>
    <row r="317" spans="1:4">
      <c r="A317" s="97">
        <v>5415</v>
      </c>
      <c r="B317" s="98">
        <v>2057.7800000000002</v>
      </c>
      <c r="C317" s="98">
        <v>2188.89</v>
      </c>
      <c r="D317" s="99">
        <v>2206.5500000000002</v>
      </c>
    </row>
    <row r="318" spans="1:4">
      <c r="A318" s="97">
        <v>5430</v>
      </c>
      <c r="B318" s="98">
        <v>2065.81</v>
      </c>
      <c r="C318" s="98">
        <v>2196.67</v>
      </c>
      <c r="D318" s="99">
        <v>2214.5700000000002</v>
      </c>
    </row>
    <row r="319" spans="1:4">
      <c r="A319" s="97">
        <v>5445</v>
      </c>
      <c r="B319" s="98">
        <v>2073.83</v>
      </c>
      <c r="C319" s="98">
        <v>2204.4499999999998</v>
      </c>
      <c r="D319" s="99">
        <v>2222.6</v>
      </c>
    </row>
    <row r="320" spans="1:4">
      <c r="A320" s="97">
        <v>5460</v>
      </c>
      <c r="B320" s="98">
        <v>2081.86</v>
      </c>
      <c r="C320" s="98">
        <v>2212.2399999999998</v>
      </c>
      <c r="D320" s="99">
        <v>2230.62</v>
      </c>
    </row>
    <row r="321" spans="1:4">
      <c r="A321" s="97">
        <v>5475</v>
      </c>
      <c r="B321" s="98">
        <v>2089.88</v>
      </c>
      <c r="C321" s="98">
        <v>2220.02</v>
      </c>
      <c r="D321" s="99">
        <v>2238.65</v>
      </c>
    </row>
    <row r="322" spans="1:4">
      <c r="A322" s="97">
        <v>5490</v>
      </c>
      <c r="B322" s="98">
        <v>2097.91</v>
      </c>
      <c r="C322" s="98">
        <v>2227.81</v>
      </c>
      <c r="D322" s="99">
        <v>2246.67</v>
      </c>
    </row>
    <row r="323" spans="1:4">
      <c r="A323" s="97">
        <v>5505</v>
      </c>
      <c r="B323" s="98">
        <v>2105.9299999999998</v>
      </c>
      <c r="C323" s="98">
        <v>2235.59</v>
      </c>
      <c r="D323" s="99">
        <v>2254.6999999999998</v>
      </c>
    </row>
    <row r="324" spans="1:4">
      <c r="A324" s="97">
        <v>5520</v>
      </c>
      <c r="B324" s="98">
        <v>2113.96</v>
      </c>
      <c r="C324" s="98">
        <v>2243.38</v>
      </c>
      <c r="D324" s="99">
        <v>2262.7199999999998</v>
      </c>
    </row>
    <row r="325" spans="1:4">
      <c r="A325" s="97">
        <v>5535</v>
      </c>
      <c r="B325" s="98">
        <v>2121.98</v>
      </c>
      <c r="C325" s="98">
        <v>2251.16</v>
      </c>
      <c r="D325" s="99">
        <v>2270.75</v>
      </c>
    </row>
    <row r="326" spans="1:4">
      <c r="A326" s="97">
        <v>5550</v>
      </c>
      <c r="B326" s="98">
        <v>2130.0100000000002</v>
      </c>
      <c r="C326" s="98">
        <v>2258.94</v>
      </c>
      <c r="D326" s="99">
        <v>2278.77</v>
      </c>
    </row>
    <row r="327" spans="1:4">
      <c r="A327" s="97">
        <v>5565</v>
      </c>
      <c r="B327" s="98">
        <v>2138.0300000000002</v>
      </c>
      <c r="C327" s="98">
        <v>2266.73</v>
      </c>
      <c r="D327" s="99">
        <v>2286.8000000000002</v>
      </c>
    </row>
    <row r="328" spans="1:4">
      <c r="A328" s="97">
        <v>5580</v>
      </c>
      <c r="B328" s="98">
        <v>2146.06</v>
      </c>
      <c r="C328" s="98">
        <v>2274.5100000000002</v>
      </c>
      <c r="D328" s="99">
        <v>2294.8200000000002</v>
      </c>
    </row>
    <row r="329" spans="1:4">
      <c r="A329" s="97">
        <v>5595</v>
      </c>
      <c r="B329" s="98">
        <v>2154.08</v>
      </c>
      <c r="C329" s="98">
        <v>2282.3000000000002</v>
      </c>
      <c r="D329" s="99">
        <v>2302.85</v>
      </c>
    </row>
    <row r="330" spans="1:4">
      <c r="A330" s="97">
        <v>5610</v>
      </c>
      <c r="B330" s="98">
        <v>2162.11</v>
      </c>
      <c r="C330" s="98">
        <v>2290.08</v>
      </c>
      <c r="D330" s="99">
        <v>2310.87</v>
      </c>
    </row>
    <row r="331" spans="1:4">
      <c r="A331" s="97">
        <v>5625</v>
      </c>
      <c r="B331" s="98">
        <v>2170.13</v>
      </c>
      <c r="C331" s="98">
        <v>2297.87</v>
      </c>
      <c r="D331" s="99">
        <v>2318.9</v>
      </c>
    </row>
    <row r="332" spans="1:4">
      <c r="A332" s="97">
        <v>5640</v>
      </c>
      <c r="B332" s="98">
        <v>2178.16</v>
      </c>
      <c r="C332" s="98">
        <v>2305.65</v>
      </c>
      <c r="D332" s="99">
        <v>2326.92</v>
      </c>
    </row>
    <row r="333" spans="1:4">
      <c r="A333" s="97">
        <v>5655</v>
      </c>
      <c r="B333" s="98">
        <v>2186.1799999999998</v>
      </c>
      <c r="C333" s="98">
        <v>2313.4299999999998</v>
      </c>
      <c r="D333" s="99">
        <v>2334.9499999999998</v>
      </c>
    </row>
    <row r="334" spans="1:4">
      <c r="A334" s="97">
        <v>5670</v>
      </c>
      <c r="B334" s="98">
        <v>2194.21</v>
      </c>
      <c r="C334" s="98">
        <v>2321.2199999999998</v>
      </c>
      <c r="D334" s="99">
        <v>2342.9699999999998</v>
      </c>
    </row>
    <row r="335" spans="1:4">
      <c r="A335" s="97">
        <v>5685</v>
      </c>
      <c r="B335" s="98">
        <v>2202.23</v>
      </c>
      <c r="C335" s="98">
        <v>2329</v>
      </c>
      <c r="D335" s="99">
        <v>2351</v>
      </c>
    </row>
    <row r="336" spans="1:4">
      <c r="A336" s="97">
        <v>5700</v>
      </c>
      <c r="B336" s="98">
        <v>2210.2600000000002</v>
      </c>
      <c r="C336" s="98">
        <v>2336.79</v>
      </c>
      <c r="D336" s="99">
        <v>2359.02</v>
      </c>
    </row>
    <row r="337" spans="1:4">
      <c r="A337" s="97">
        <v>5715</v>
      </c>
      <c r="B337" s="98">
        <v>2218.2800000000002</v>
      </c>
      <c r="C337" s="98">
        <v>2344.5700000000002</v>
      </c>
      <c r="D337" s="99">
        <v>2367.0500000000002</v>
      </c>
    </row>
    <row r="338" spans="1:4">
      <c r="A338" s="97">
        <v>5730</v>
      </c>
      <c r="B338" s="98">
        <v>2226.31</v>
      </c>
      <c r="C338" s="98">
        <v>2352.36</v>
      </c>
      <c r="D338" s="99">
        <v>2375.0700000000002</v>
      </c>
    </row>
    <row r="339" spans="1:4">
      <c r="A339" s="97">
        <v>5745</v>
      </c>
      <c r="B339" s="98">
        <v>2234.33</v>
      </c>
      <c r="C339" s="98">
        <v>2360.14</v>
      </c>
      <c r="D339" s="99">
        <v>2383.1</v>
      </c>
    </row>
    <row r="340" spans="1:4">
      <c r="A340" s="97">
        <v>5760</v>
      </c>
      <c r="B340" s="98">
        <v>2242.36</v>
      </c>
      <c r="C340" s="98">
        <v>2367.92</v>
      </c>
      <c r="D340" s="99">
        <v>2391.12</v>
      </c>
    </row>
    <row r="341" spans="1:4">
      <c r="A341" s="97">
        <v>5775</v>
      </c>
      <c r="B341" s="98">
        <v>2250.38</v>
      </c>
      <c r="C341" s="98">
        <v>2375.71</v>
      </c>
      <c r="D341" s="99">
        <v>2399.15</v>
      </c>
    </row>
    <row r="342" spans="1:4">
      <c r="A342" s="97">
        <v>5790</v>
      </c>
      <c r="B342" s="98">
        <v>2258.41</v>
      </c>
      <c r="C342" s="98">
        <v>2383.4899999999998</v>
      </c>
      <c r="D342" s="99">
        <v>2407.17</v>
      </c>
    </row>
    <row r="343" spans="1:4">
      <c r="A343" s="97">
        <v>5805</v>
      </c>
      <c r="B343" s="98">
        <v>2266.4299999999998</v>
      </c>
      <c r="C343" s="98">
        <v>2391.2800000000002</v>
      </c>
      <c r="D343" s="99">
        <v>2415.1999999999998</v>
      </c>
    </row>
    <row r="344" spans="1:4">
      <c r="A344" s="97">
        <v>5820</v>
      </c>
      <c r="B344" s="98">
        <v>2274.46</v>
      </c>
      <c r="C344" s="98">
        <v>2399.06</v>
      </c>
      <c r="D344" s="99">
        <v>2423.2199999999998</v>
      </c>
    </row>
    <row r="345" spans="1:4">
      <c r="A345" s="97">
        <v>5835</v>
      </c>
      <c r="B345" s="98">
        <v>2282.48</v>
      </c>
      <c r="C345" s="98">
        <v>2406.85</v>
      </c>
      <c r="D345" s="99">
        <v>2431.25</v>
      </c>
    </row>
    <row r="346" spans="1:4">
      <c r="A346" s="97">
        <v>5850</v>
      </c>
      <c r="B346" s="98">
        <v>2290.5100000000002</v>
      </c>
      <c r="C346" s="98">
        <v>2414.63</v>
      </c>
      <c r="D346" s="99">
        <v>2439.27</v>
      </c>
    </row>
    <row r="347" spans="1:4">
      <c r="A347" s="97">
        <v>5865</v>
      </c>
      <c r="B347" s="98">
        <v>2298.5300000000002</v>
      </c>
      <c r="C347" s="98">
        <v>2422.41</v>
      </c>
      <c r="D347" s="99">
        <v>2447.3000000000002</v>
      </c>
    </row>
    <row r="348" spans="1:4">
      <c r="A348" s="97">
        <v>5880</v>
      </c>
      <c r="B348" s="98">
        <v>2306.56</v>
      </c>
      <c r="C348" s="98">
        <v>2430.1999999999998</v>
      </c>
      <c r="D348" s="99">
        <v>2455.3200000000002</v>
      </c>
    </row>
    <row r="349" spans="1:4">
      <c r="A349" s="97">
        <v>5895</v>
      </c>
      <c r="B349" s="98">
        <v>2314.58</v>
      </c>
      <c r="C349" s="98">
        <v>2437.98</v>
      </c>
      <c r="D349" s="99">
        <v>2463.35</v>
      </c>
    </row>
    <row r="350" spans="1:4">
      <c r="A350" s="97">
        <v>5910</v>
      </c>
      <c r="B350" s="98">
        <v>2322.61</v>
      </c>
      <c r="C350" s="98">
        <v>2445.77</v>
      </c>
      <c r="D350" s="99">
        <v>2471.37</v>
      </c>
    </row>
    <row r="351" spans="1:4">
      <c r="A351" s="104">
        <v>5925</v>
      </c>
      <c r="B351" s="101">
        <v>2330.63</v>
      </c>
      <c r="C351" s="101">
        <v>2453.5500000000002</v>
      </c>
      <c r="D351" s="101">
        <v>2479.4</v>
      </c>
    </row>
    <row r="352" spans="1:4">
      <c r="A352" s="103">
        <v>5940</v>
      </c>
      <c r="B352" s="102">
        <v>2338.66</v>
      </c>
      <c r="C352" s="102">
        <v>2461.34</v>
      </c>
      <c r="D352" s="102">
        <v>2487.42</v>
      </c>
    </row>
    <row r="353" spans="1:4">
      <c r="A353" s="103">
        <v>5955</v>
      </c>
      <c r="B353" s="102">
        <v>2346.6799999999998</v>
      </c>
      <c r="C353" s="102">
        <v>2469.12</v>
      </c>
      <c r="D353" s="102">
        <v>2495.4499999999998</v>
      </c>
    </row>
    <row r="354" spans="1:4">
      <c r="A354" s="103">
        <v>5970</v>
      </c>
      <c r="B354" s="102">
        <v>2354.71</v>
      </c>
      <c r="C354" s="102">
        <v>2476.9</v>
      </c>
      <c r="D354" s="102">
        <v>2503.4699999999998</v>
      </c>
    </row>
    <row r="355" spans="1:4">
      <c r="A355" s="103">
        <v>5985</v>
      </c>
      <c r="B355" s="102">
        <v>2362.73</v>
      </c>
      <c r="C355" s="102">
        <v>2484.69</v>
      </c>
      <c r="D355" s="102">
        <v>2511.5</v>
      </c>
    </row>
    <row r="356" spans="1:4">
      <c r="A356" s="103">
        <v>6000</v>
      </c>
      <c r="B356" s="102">
        <v>2370.7600000000002</v>
      </c>
      <c r="C356" s="102">
        <v>2492.4699999999998</v>
      </c>
      <c r="D356" s="102">
        <v>2519.52</v>
      </c>
    </row>
    <row r="357" spans="1:4">
      <c r="A357" s="103">
        <v>6015</v>
      </c>
      <c r="B357" s="102">
        <v>2378.7800000000002</v>
      </c>
      <c r="C357" s="102">
        <v>2500.2600000000002</v>
      </c>
      <c r="D357" s="102">
        <v>2527.5500000000002</v>
      </c>
    </row>
    <row r="358" spans="1:4">
      <c r="A358" s="103">
        <v>6030</v>
      </c>
      <c r="B358" s="102">
        <v>2386.81</v>
      </c>
      <c r="C358" s="102">
        <v>2508.04</v>
      </c>
      <c r="D358" s="102">
        <v>2535.5700000000002</v>
      </c>
    </row>
    <row r="359" spans="1:4">
      <c r="A359" s="103">
        <v>6045</v>
      </c>
      <c r="B359" s="102">
        <v>2394.83</v>
      </c>
      <c r="C359" s="102">
        <v>2515.8200000000002</v>
      </c>
      <c r="D359" s="102">
        <v>2543.6</v>
      </c>
    </row>
    <row r="360" spans="1:4">
      <c r="A360" s="103">
        <v>6060</v>
      </c>
      <c r="B360" s="102">
        <v>2402.86</v>
      </c>
      <c r="C360" s="102">
        <v>2523.61</v>
      </c>
      <c r="D360" s="102">
        <v>2551.62</v>
      </c>
    </row>
    <row r="361" spans="1:4">
      <c r="A361" s="103">
        <v>6075</v>
      </c>
      <c r="B361" s="102">
        <v>2410.88</v>
      </c>
      <c r="C361" s="102">
        <v>2531.39</v>
      </c>
      <c r="D361" s="102">
        <v>2559.65</v>
      </c>
    </row>
    <row r="362" spans="1:4">
      <c r="A362" s="103">
        <v>6090</v>
      </c>
      <c r="B362" s="102">
        <v>2418.91</v>
      </c>
      <c r="C362" s="102">
        <v>2539.1799999999998</v>
      </c>
      <c r="D362" s="102">
        <v>2567.67</v>
      </c>
    </row>
    <row r="363" spans="1:4">
      <c r="A363" s="103">
        <v>6105</v>
      </c>
      <c r="B363" s="102">
        <v>2426.9299999999998</v>
      </c>
      <c r="C363" s="102">
        <v>2546.96</v>
      </c>
      <c r="D363" s="102">
        <v>2575.6999999999998</v>
      </c>
    </row>
    <row r="364" spans="1:4">
      <c r="A364" s="103">
        <v>6120</v>
      </c>
      <c r="B364" s="102">
        <v>2434.96</v>
      </c>
      <c r="C364" s="102">
        <v>2554.75</v>
      </c>
      <c r="D364" s="102">
        <v>2583.7199999999998</v>
      </c>
    </row>
    <row r="365" spans="1:4">
      <c r="A365" s="103">
        <v>6135</v>
      </c>
      <c r="B365" s="102">
        <v>2442.98</v>
      </c>
      <c r="C365" s="102">
        <v>2562.5300000000002</v>
      </c>
      <c r="D365" s="102">
        <v>2591.75</v>
      </c>
    </row>
    <row r="366" spans="1:4">
      <c r="A366" s="103">
        <v>6150</v>
      </c>
      <c r="B366" s="102">
        <v>2451.0100000000002</v>
      </c>
      <c r="C366" s="102">
        <v>2570.31</v>
      </c>
      <c r="D366" s="102">
        <v>2599.77</v>
      </c>
    </row>
    <row r="367" spans="1:4">
      <c r="A367" s="103">
        <v>6165</v>
      </c>
      <c r="B367" s="102">
        <v>2459.0300000000002</v>
      </c>
      <c r="C367" s="102">
        <v>2578.1</v>
      </c>
      <c r="D367" s="102">
        <v>2607.8000000000002</v>
      </c>
    </row>
    <row r="368" spans="1:4">
      <c r="A368" s="103">
        <v>6180</v>
      </c>
      <c r="B368" s="102">
        <v>2467.06</v>
      </c>
      <c r="C368" s="102">
        <v>2585.88</v>
      </c>
      <c r="D368" s="102">
        <v>2615.8200000000002</v>
      </c>
    </row>
    <row r="369" spans="1:4">
      <c r="A369" s="103">
        <v>6195</v>
      </c>
      <c r="B369" s="102">
        <v>2475.08</v>
      </c>
      <c r="C369" s="102">
        <v>2593.67</v>
      </c>
      <c r="D369" s="102">
        <v>2623.85</v>
      </c>
    </row>
    <row r="370" spans="1:4">
      <c r="A370" s="103">
        <v>6210</v>
      </c>
      <c r="B370" s="102">
        <v>2483.11</v>
      </c>
      <c r="C370" s="102">
        <v>2601.4499999999998</v>
      </c>
      <c r="D370" s="102">
        <v>2631.87</v>
      </c>
    </row>
    <row r="371" spans="1:4">
      <c r="A371" s="103">
        <v>6225</v>
      </c>
      <c r="B371" s="102">
        <v>2491.13</v>
      </c>
      <c r="C371" s="102">
        <v>2609.2399999999998</v>
      </c>
      <c r="D371" s="102">
        <v>2639.9</v>
      </c>
    </row>
    <row r="372" spans="1:4">
      <c r="A372" s="103">
        <v>6240</v>
      </c>
      <c r="B372" s="102">
        <v>2499.16</v>
      </c>
      <c r="C372" s="102">
        <v>2617.02</v>
      </c>
      <c r="D372" s="102">
        <v>2647.92</v>
      </c>
    </row>
    <row r="373" spans="1:4">
      <c r="A373" s="103">
        <v>6255</v>
      </c>
      <c r="B373" s="102">
        <v>2507.1799999999998</v>
      </c>
      <c r="C373" s="102">
        <v>2624.8</v>
      </c>
      <c r="D373" s="102">
        <v>2655.95</v>
      </c>
    </row>
    <row r="374" spans="1:4">
      <c r="A374" s="103">
        <v>6270</v>
      </c>
      <c r="B374" s="102">
        <v>2515.21</v>
      </c>
      <c r="C374" s="102">
        <v>2632.59</v>
      </c>
      <c r="D374" s="102">
        <v>2663.97</v>
      </c>
    </row>
    <row r="375" spans="1:4">
      <c r="A375" s="103">
        <v>6285</v>
      </c>
      <c r="B375" s="102">
        <v>2523.23</v>
      </c>
      <c r="C375" s="102">
        <v>2640.37</v>
      </c>
      <c r="D375" s="102">
        <v>2672</v>
      </c>
    </row>
    <row r="376" spans="1:4">
      <c r="A376" s="103">
        <v>6300</v>
      </c>
      <c r="B376" s="102">
        <v>2531.2600000000002</v>
      </c>
      <c r="C376" s="102">
        <v>2648.16</v>
      </c>
      <c r="D376" s="102">
        <v>2680.02</v>
      </c>
    </row>
    <row r="377" spans="1:4">
      <c r="A377" s="103">
        <v>6315</v>
      </c>
      <c r="B377" s="102">
        <v>2539.2800000000002</v>
      </c>
      <c r="C377" s="102">
        <v>2655.94</v>
      </c>
      <c r="D377" s="102">
        <v>2688.05</v>
      </c>
    </row>
    <row r="378" spans="1:4">
      <c r="A378" s="103">
        <v>6330</v>
      </c>
      <c r="B378" s="102">
        <v>2547.31</v>
      </c>
      <c r="C378" s="102">
        <v>2663.73</v>
      </c>
      <c r="D378" s="102">
        <v>2696.07</v>
      </c>
    </row>
    <row r="379" spans="1:4">
      <c r="A379" s="103">
        <v>6345</v>
      </c>
      <c r="B379" s="102">
        <v>2555.33</v>
      </c>
      <c r="C379" s="102">
        <v>2671.51</v>
      </c>
      <c r="D379" s="102">
        <v>2704.1</v>
      </c>
    </row>
    <row r="380" spans="1:4">
      <c r="A380" s="103">
        <v>6360</v>
      </c>
      <c r="B380" s="102">
        <v>2563.36</v>
      </c>
      <c r="C380" s="102">
        <v>2679.29</v>
      </c>
      <c r="D380" s="102">
        <v>2712.12</v>
      </c>
    </row>
    <row r="381" spans="1:4">
      <c r="A381" s="103">
        <v>6375</v>
      </c>
      <c r="B381" s="102">
        <v>2571.38</v>
      </c>
      <c r="C381" s="102">
        <v>2687.08</v>
      </c>
      <c r="D381" s="102">
        <v>2720.15</v>
      </c>
    </row>
    <row r="382" spans="1:4">
      <c r="A382" s="103">
        <v>6390</v>
      </c>
      <c r="B382" s="102">
        <v>2579.41</v>
      </c>
      <c r="C382" s="102">
        <v>2694.86</v>
      </c>
      <c r="D382" s="102">
        <v>2728.17</v>
      </c>
    </row>
    <row r="383" spans="1:4">
      <c r="A383" s="103">
        <v>6405</v>
      </c>
      <c r="B383" s="102">
        <v>2587.4299999999998</v>
      </c>
      <c r="C383" s="102">
        <v>2702.65</v>
      </c>
      <c r="D383" s="102">
        <v>2736.2</v>
      </c>
    </row>
    <row r="384" spans="1:4">
      <c r="A384" s="103">
        <v>6420</v>
      </c>
      <c r="B384" s="102">
        <v>2595.46</v>
      </c>
      <c r="C384" s="102">
        <v>2710.43</v>
      </c>
      <c r="D384" s="102">
        <v>2744.22</v>
      </c>
    </row>
    <row r="385" spans="1:4">
      <c r="A385" s="103">
        <v>6435</v>
      </c>
      <c r="B385" s="102">
        <v>2603.48</v>
      </c>
      <c r="C385" s="102">
        <v>2718.22</v>
      </c>
      <c r="D385" s="102">
        <v>2752.25</v>
      </c>
    </row>
    <row r="386" spans="1:4">
      <c r="A386" s="105">
        <v>6450</v>
      </c>
      <c r="B386" s="106">
        <v>2611.5100000000002</v>
      </c>
      <c r="C386" s="106">
        <v>2726</v>
      </c>
      <c r="D386" s="110">
        <v>2760.27</v>
      </c>
    </row>
    <row r="387" spans="1:4">
      <c r="A387" s="107">
        <v>6465</v>
      </c>
      <c r="B387" s="108">
        <v>2619.5300000000002</v>
      </c>
      <c r="C387" s="108">
        <v>2733.78</v>
      </c>
      <c r="D387" s="109">
        <v>2768.3</v>
      </c>
    </row>
    <row r="388" spans="1:4">
      <c r="A388" s="107">
        <v>6480</v>
      </c>
      <c r="B388" s="108">
        <v>2627.56</v>
      </c>
      <c r="C388" s="108">
        <v>2741.57</v>
      </c>
      <c r="D388" s="109">
        <v>2776.32</v>
      </c>
    </row>
    <row r="389" spans="1:4">
      <c r="A389" s="107">
        <v>6495</v>
      </c>
      <c r="B389" s="108">
        <v>2635.58</v>
      </c>
      <c r="C389" s="108">
        <v>2749.35</v>
      </c>
      <c r="D389" s="109">
        <v>2784.35</v>
      </c>
    </row>
    <row r="390" spans="1:4">
      <c r="A390" s="107">
        <v>6510</v>
      </c>
      <c r="B390" s="108">
        <v>2643.61</v>
      </c>
      <c r="C390" s="108">
        <v>2757.14</v>
      </c>
      <c r="D390" s="109">
        <v>2792.37</v>
      </c>
    </row>
    <row r="391" spans="1:4">
      <c r="A391" s="107">
        <v>6525</v>
      </c>
      <c r="B391" s="108">
        <v>2651.63</v>
      </c>
      <c r="C391" s="108">
        <v>2764.92</v>
      </c>
      <c r="D391" s="109">
        <v>2800.4</v>
      </c>
    </row>
    <row r="392" spans="1:4">
      <c r="A392" s="107">
        <v>6540</v>
      </c>
      <c r="B392" s="108">
        <v>2659.66</v>
      </c>
      <c r="C392" s="108">
        <v>2772.71</v>
      </c>
      <c r="D392" s="109">
        <v>2808.42</v>
      </c>
    </row>
    <row r="393" spans="1:4">
      <c r="A393" s="107">
        <v>6555</v>
      </c>
      <c r="B393" s="108">
        <v>2667.68</v>
      </c>
      <c r="C393" s="108">
        <v>2780.49</v>
      </c>
      <c r="D393" s="109">
        <v>2816.45</v>
      </c>
    </row>
    <row r="394" spans="1:4">
      <c r="A394" s="107">
        <v>6570</v>
      </c>
      <c r="B394" s="108">
        <v>2675.71</v>
      </c>
      <c r="C394" s="108">
        <v>2788.27</v>
      </c>
      <c r="D394" s="109">
        <v>2824.47</v>
      </c>
    </row>
    <row r="395" spans="1:4">
      <c r="A395" s="107">
        <v>6585</v>
      </c>
      <c r="B395" s="108">
        <v>2683.73</v>
      </c>
      <c r="C395" s="108">
        <v>2796.06</v>
      </c>
      <c r="D395" s="109">
        <v>2832.5</v>
      </c>
    </row>
    <row r="396" spans="1:4">
      <c r="A396" s="107">
        <v>6600</v>
      </c>
      <c r="B396" s="108">
        <v>2691.76</v>
      </c>
      <c r="C396" s="108">
        <v>2803.84</v>
      </c>
      <c r="D396" s="109">
        <v>2840.52</v>
      </c>
    </row>
    <row r="397" spans="1:4">
      <c r="A397" s="107">
        <v>6615</v>
      </c>
      <c r="B397" s="108">
        <v>2699.78</v>
      </c>
      <c r="C397" s="108">
        <v>2811.63</v>
      </c>
      <c r="D397" s="109">
        <v>2848.55</v>
      </c>
    </row>
    <row r="398" spans="1:4">
      <c r="A398" s="107">
        <v>6630</v>
      </c>
      <c r="B398" s="108">
        <v>2707.81</v>
      </c>
      <c r="C398" s="108">
        <v>2819.41</v>
      </c>
      <c r="D398" s="109">
        <v>2856.57</v>
      </c>
    </row>
    <row r="399" spans="1:4">
      <c r="A399" s="107">
        <v>6645</v>
      </c>
      <c r="B399" s="108">
        <v>2715.83</v>
      </c>
      <c r="C399" s="108">
        <v>2827.19</v>
      </c>
      <c r="D399" s="109">
        <v>2864.6</v>
      </c>
    </row>
    <row r="400" spans="1:4">
      <c r="A400" s="107">
        <v>6660</v>
      </c>
      <c r="B400" s="108">
        <v>2723.86</v>
      </c>
      <c r="C400" s="108">
        <v>2834.98</v>
      </c>
      <c r="D400" s="109">
        <v>2872.62</v>
      </c>
    </row>
    <row r="401" spans="1:4">
      <c r="A401" s="107">
        <v>6675</v>
      </c>
      <c r="B401" s="108">
        <v>2731.88</v>
      </c>
      <c r="C401" s="108">
        <v>2842.76</v>
      </c>
      <c r="D401" s="109">
        <v>2880.65</v>
      </c>
    </row>
    <row r="402" spans="1:4">
      <c r="A402" s="107">
        <v>6690</v>
      </c>
      <c r="B402" s="108">
        <v>2739.91</v>
      </c>
      <c r="C402" s="108">
        <v>2850.55</v>
      </c>
      <c r="D402" s="109">
        <v>2888.67</v>
      </c>
    </row>
    <row r="403" spans="1:4">
      <c r="A403" s="107">
        <v>6705</v>
      </c>
      <c r="B403" s="108">
        <v>2747.93</v>
      </c>
      <c r="C403" s="108">
        <v>2858.33</v>
      </c>
      <c r="D403" s="109">
        <v>2896.7</v>
      </c>
    </row>
    <row r="404" spans="1:4">
      <c r="A404" s="107">
        <v>6720</v>
      </c>
      <c r="B404" s="108">
        <v>2755.96</v>
      </c>
      <c r="C404" s="108">
        <v>2866.12</v>
      </c>
      <c r="D404" s="109">
        <v>2904.72</v>
      </c>
    </row>
    <row r="405" spans="1:4">
      <c r="A405" s="107">
        <v>6735</v>
      </c>
      <c r="B405" s="108">
        <v>2763.98</v>
      </c>
      <c r="C405" s="108">
        <v>2873.9</v>
      </c>
      <c r="D405" s="109">
        <v>2912.75</v>
      </c>
    </row>
    <row r="406" spans="1:4">
      <c r="A406" s="107">
        <v>6750</v>
      </c>
      <c r="B406" s="108">
        <v>2772.01</v>
      </c>
      <c r="C406" s="108">
        <v>2881.68</v>
      </c>
      <c r="D406" s="109">
        <v>2920.77</v>
      </c>
    </row>
    <row r="407" spans="1:4">
      <c r="A407" s="107">
        <v>6765</v>
      </c>
      <c r="B407" s="108">
        <v>2780.03</v>
      </c>
      <c r="C407" s="108">
        <v>2889.47</v>
      </c>
      <c r="D407" s="109">
        <v>2928.8</v>
      </c>
    </row>
    <row r="408" spans="1:4">
      <c r="A408" s="107">
        <v>6780</v>
      </c>
      <c r="B408" s="108">
        <v>2788.06</v>
      </c>
      <c r="C408" s="108">
        <v>2897.25</v>
      </c>
      <c r="D408" s="109">
        <v>2936.82</v>
      </c>
    </row>
    <row r="409" spans="1:4">
      <c r="A409" s="107">
        <v>6795</v>
      </c>
      <c r="B409" s="108">
        <v>2796.08</v>
      </c>
      <c r="C409" s="108">
        <v>2905.04</v>
      </c>
      <c r="D409" s="109">
        <v>2944.85</v>
      </c>
    </row>
    <row r="410" spans="1:4">
      <c r="A410" s="107">
        <v>6810</v>
      </c>
      <c r="B410" s="108">
        <v>2804.11</v>
      </c>
      <c r="C410" s="108">
        <v>2912.82</v>
      </c>
      <c r="D410" s="109">
        <v>2952.87</v>
      </c>
    </row>
    <row r="411" spans="1:4">
      <c r="A411" s="107">
        <v>6825</v>
      </c>
      <c r="B411" s="108">
        <v>2812.13</v>
      </c>
      <c r="C411" s="108">
        <v>2920.61</v>
      </c>
      <c r="D411" s="109">
        <v>2960.9</v>
      </c>
    </row>
    <row r="412" spans="1:4">
      <c r="A412" s="107">
        <v>6840</v>
      </c>
      <c r="B412" s="108">
        <v>2820.16</v>
      </c>
      <c r="C412" s="108">
        <v>2928.39</v>
      </c>
      <c r="D412" s="109">
        <v>2968.92</v>
      </c>
    </row>
    <row r="413" spans="1:4">
      <c r="A413" s="107">
        <v>6855</v>
      </c>
      <c r="B413" s="108">
        <v>2828.18</v>
      </c>
      <c r="C413" s="108">
        <v>2936.17</v>
      </c>
      <c r="D413" s="109">
        <v>2976.95</v>
      </c>
    </row>
    <row r="414" spans="1:4">
      <c r="A414" s="107">
        <v>6870</v>
      </c>
      <c r="B414" s="108">
        <v>2836.21</v>
      </c>
      <c r="C414" s="108">
        <v>2943.96</v>
      </c>
      <c r="D414" s="109">
        <v>2984.97</v>
      </c>
    </row>
    <row r="415" spans="1:4">
      <c r="A415" s="107">
        <v>6885</v>
      </c>
      <c r="B415" s="108">
        <v>2844.23</v>
      </c>
      <c r="C415" s="108">
        <v>2951.74</v>
      </c>
      <c r="D415" s="109">
        <v>2993</v>
      </c>
    </row>
    <row r="416" spans="1:4">
      <c r="A416" s="107">
        <v>6900</v>
      </c>
      <c r="B416" s="108">
        <v>2852.26</v>
      </c>
      <c r="C416" s="108">
        <v>2959.53</v>
      </c>
      <c r="D416" s="109">
        <v>3001.02</v>
      </c>
    </row>
    <row r="417" spans="1:4">
      <c r="A417" s="107">
        <v>6915</v>
      </c>
      <c r="B417" s="108">
        <v>2860.28</v>
      </c>
      <c r="C417" s="108">
        <v>2967.31</v>
      </c>
      <c r="D417" s="109">
        <v>3009.05</v>
      </c>
    </row>
    <row r="418" spans="1:4">
      <c r="A418" s="107">
        <v>6930</v>
      </c>
      <c r="B418" s="108">
        <v>2868.31</v>
      </c>
      <c r="C418" s="108">
        <v>2975.1</v>
      </c>
      <c r="D418" s="109">
        <v>3017.07</v>
      </c>
    </row>
    <row r="419" spans="1:4">
      <c r="A419" s="107">
        <v>6945</v>
      </c>
      <c r="B419" s="108">
        <v>2876.33</v>
      </c>
      <c r="C419" s="108">
        <v>2982.88</v>
      </c>
      <c r="D419" s="109">
        <v>3025.1</v>
      </c>
    </row>
    <row r="420" spans="1:4">
      <c r="A420" s="107">
        <v>6960</v>
      </c>
      <c r="B420" s="108">
        <v>2884.36</v>
      </c>
      <c r="C420" s="108">
        <v>2990.66</v>
      </c>
      <c r="D420" s="109">
        <v>3033.12</v>
      </c>
    </row>
    <row r="421" spans="1:4">
      <c r="A421" s="114">
        <v>6975</v>
      </c>
      <c r="B421" s="111">
        <v>2892.38</v>
      </c>
      <c r="C421" s="111">
        <v>2998.45</v>
      </c>
      <c r="D421" s="111">
        <v>3041.15</v>
      </c>
    </row>
    <row r="422" spans="1:4">
      <c r="A422" s="113">
        <v>6990</v>
      </c>
      <c r="B422" s="112">
        <v>2900.41</v>
      </c>
      <c r="C422" s="112">
        <v>3006.23</v>
      </c>
      <c r="D422" s="112">
        <v>3049.17</v>
      </c>
    </row>
    <row r="423" spans="1:4">
      <c r="A423" s="113">
        <v>7005</v>
      </c>
      <c r="B423" s="112">
        <v>2908.43</v>
      </c>
      <c r="C423" s="112">
        <v>3014.02</v>
      </c>
      <c r="D423" s="112">
        <v>3057.2</v>
      </c>
    </row>
    <row r="424" spans="1:4">
      <c r="A424" s="113">
        <v>7020</v>
      </c>
      <c r="B424" s="112">
        <v>2916.46</v>
      </c>
      <c r="C424" s="112">
        <v>3021.8</v>
      </c>
      <c r="D424" s="112">
        <v>3065.22</v>
      </c>
    </row>
    <row r="425" spans="1:4">
      <c r="A425" s="113">
        <v>7035</v>
      </c>
      <c r="B425" s="112">
        <v>2924.48</v>
      </c>
      <c r="C425" s="112">
        <v>3029.59</v>
      </c>
      <c r="D425" s="112">
        <v>3073.25</v>
      </c>
    </row>
    <row r="426" spans="1:4">
      <c r="A426" s="113">
        <v>7050</v>
      </c>
      <c r="B426" s="112">
        <v>2932.51</v>
      </c>
      <c r="C426" s="112">
        <v>3037.37</v>
      </c>
      <c r="D426" s="112">
        <v>3081.27</v>
      </c>
    </row>
    <row r="427" spans="1:4">
      <c r="A427" s="113">
        <v>7065</v>
      </c>
      <c r="B427" s="112">
        <v>2940.53</v>
      </c>
      <c r="C427" s="112">
        <v>3045.15</v>
      </c>
      <c r="D427" s="112">
        <v>3089.3</v>
      </c>
    </row>
    <row r="428" spans="1:4">
      <c r="A428" s="113">
        <v>7080</v>
      </c>
      <c r="B428" s="112">
        <v>2948.56</v>
      </c>
      <c r="C428" s="112">
        <v>3052.94</v>
      </c>
      <c r="D428" s="112">
        <v>3097.32</v>
      </c>
    </row>
    <row r="429" spans="1:4">
      <c r="A429" s="113">
        <v>7095</v>
      </c>
      <c r="B429" s="112">
        <v>2956.58</v>
      </c>
      <c r="C429" s="112">
        <v>3060.72</v>
      </c>
      <c r="D429" s="112">
        <v>3105.35</v>
      </c>
    </row>
    <row r="430" spans="1:4">
      <c r="A430" s="113">
        <v>7110</v>
      </c>
      <c r="B430" s="112">
        <v>2964.61</v>
      </c>
      <c r="C430" s="112">
        <v>3068.51</v>
      </c>
      <c r="D430" s="112">
        <v>3113.37</v>
      </c>
    </row>
    <row r="431" spans="1:4">
      <c r="A431" s="113">
        <v>7125</v>
      </c>
      <c r="B431" s="112">
        <v>2972.63</v>
      </c>
      <c r="C431" s="112">
        <v>3076.29</v>
      </c>
      <c r="D431" s="112">
        <v>3121.4</v>
      </c>
    </row>
    <row r="432" spans="1:4">
      <c r="A432" s="113">
        <v>7140</v>
      </c>
      <c r="B432" s="112">
        <v>2980.66</v>
      </c>
      <c r="C432" s="112">
        <v>3084.08</v>
      </c>
      <c r="D432" s="112">
        <v>3129.42</v>
      </c>
    </row>
    <row r="433" spans="1:4">
      <c r="A433" s="113">
        <v>7155</v>
      </c>
      <c r="B433" s="112">
        <v>2988.68</v>
      </c>
      <c r="C433" s="112">
        <v>3091.86</v>
      </c>
      <c r="D433" s="112">
        <v>3137.45</v>
      </c>
    </row>
    <row r="434" spans="1:4">
      <c r="A434" s="113">
        <v>7170</v>
      </c>
      <c r="B434" s="112">
        <v>2996.71</v>
      </c>
      <c r="C434" s="112">
        <v>3099.7</v>
      </c>
      <c r="D434" s="112">
        <v>3145.47</v>
      </c>
    </row>
    <row r="435" spans="1:4">
      <c r="A435" s="113">
        <v>7185</v>
      </c>
      <c r="B435" s="112">
        <v>3004.73</v>
      </c>
      <c r="C435" s="112">
        <v>3107.72</v>
      </c>
      <c r="D435" s="112">
        <v>3153.5</v>
      </c>
    </row>
    <row r="436" spans="1:4">
      <c r="A436" s="113">
        <v>7200</v>
      </c>
      <c r="B436" s="112">
        <v>3012.76</v>
      </c>
      <c r="C436" s="112">
        <v>3115.75</v>
      </c>
      <c r="D436" s="112">
        <v>3161.52</v>
      </c>
    </row>
    <row r="437" spans="1:4">
      <c r="A437" s="113">
        <v>7215</v>
      </c>
      <c r="B437" s="112">
        <v>3020.78</v>
      </c>
      <c r="C437" s="112">
        <v>3123.77</v>
      </c>
      <c r="D437" s="112">
        <v>3169.55</v>
      </c>
    </row>
    <row r="438" spans="1:4">
      <c r="A438" s="113">
        <v>7230</v>
      </c>
      <c r="B438" s="112">
        <v>3028.81</v>
      </c>
      <c r="C438" s="112">
        <v>3131.8</v>
      </c>
      <c r="D438" s="112">
        <v>3177.57</v>
      </c>
    </row>
    <row r="439" spans="1:4">
      <c r="A439" s="113">
        <v>7245</v>
      </c>
      <c r="B439" s="112">
        <v>3036.83</v>
      </c>
      <c r="C439" s="112">
        <v>3139.82</v>
      </c>
      <c r="D439" s="112">
        <v>3185.6</v>
      </c>
    </row>
    <row r="440" spans="1:4">
      <c r="A440" s="113">
        <v>7260</v>
      </c>
      <c r="B440" s="112">
        <v>3044.86</v>
      </c>
      <c r="C440" s="112">
        <v>3147.85</v>
      </c>
      <c r="D440" s="112">
        <v>3193.62</v>
      </c>
    </row>
    <row r="441" spans="1:4">
      <c r="A441" s="113">
        <v>7275</v>
      </c>
      <c r="B441" s="112">
        <v>3052.88</v>
      </c>
      <c r="C441" s="112">
        <v>3155.87</v>
      </c>
      <c r="D441" s="112">
        <v>3201.65</v>
      </c>
    </row>
    <row r="442" spans="1:4">
      <c r="A442" s="113">
        <v>7290</v>
      </c>
      <c r="B442" s="112">
        <v>3060.91</v>
      </c>
      <c r="C442" s="112">
        <v>3163.9</v>
      </c>
      <c r="D442" s="112">
        <v>3209.67</v>
      </c>
    </row>
    <row r="443" spans="1:4">
      <c r="A443" s="113">
        <v>7305</v>
      </c>
      <c r="B443" s="112">
        <v>3068.93</v>
      </c>
      <c r="C443" s="112">
        <v>3171.92</v>
      </c>
      <c r="D443" s="112">
        <v>3217.7</v>
      </c>
    </row>
    <row r="444" spans="1:4">
      <c r="A444" s="113">
        <v>7320</v>
      </c>
      <c r="B444" s="112">
        <v>3076.96</v>
      </c>
      <c r="C444" s="112">
        <v>3179.95</v>
      </c>
      <c r="D444" s="112">
        <v>3225.72</v>
      </c>
    </row>
    <row r="445" spans="1:4">
      <c r="A445" s="113">
        <v>7335</v>
      </c>
      <c r="B445" s="112">
        <v>3084.98</v>
      </c>
      <c r="C445" s="112">
        <v>3187.97</v>
      </c>
      <c r="D445" s="112">
        <v>3233.75</v>
      </c>
    </row>
    <row r="446" spans="1:4">
      <c r="A446" s="113">
        <v>7350</v>
      </c>
      <c r="B446" s="112">
        <v>3093.01</v>
      </c>
      <c r="C446" s="112">
        <v>3196</v>
      </c>
      <c r="D446" s="112">
        <v>3241.77</v>
      </c>
    </row>
    <row r="447" spans="1:4">
      <c r="A447" s="113">
        <v>7365</v>
      </c>
      <c r="B447" s="112">
        <v>3101.03</v>
      </c>
      <c r="C447" s="112">
        <v>3204.02</v>
      </c>
      <c r="D447" s="112">
        <v>3249.8</v>
      </c>
    </row>
    <row r="448" spans="1:4">
      <c r="A448" s="113">
        <v>7380</v>
      </c>
      <c r="B448" s="112">
        <v>3109.06</v>
      </c>
      <c r="C448" s="112">
        <v>3212.05</v>
      </c>
      <c r="D448" s="112">
        <v>3257.82</v>
      </c>
    </row>
    <row r="449" spans="1:4">
      <c r="A449" s="113">
        <v>7395</v>
      </c>
      <c r="B449" s="112">
        <v>3117.08</v>
      </c>
      <c r="C449" s="112">
        <v>3220.07</v>
      </c>
      <c r="D449" s="112">
        <v>3265.85</v>
      </c>
    </row>
    <row r="450" spans="1:4">
      <c r="A450" s="113">
        <v>7410</v>
      </c>
      <c r="B450" s="112">
        <v>3125.11</v>
      </c>
      <c r="C450" s="112">
        <v>3228.1</v>
      </c>
      <c r="D450" s="112">
        <v>3273.87</v>
      </c>
    </row>
    <row r="451" spans="1:4">
      <c r="A451" s="113">
        <v>7425</v>
      </c>
      <c r="B451" s="112">
        <v>3133.13</v>
      </c>
      <c r="C451" s="112">
        <v>3236.12</v>
      </c>
      <c r="D451" s="112">
        <v>3281.9</v>
      </c>
    </row>
    <row r="452" spans="1:4">
      <c r="A452" s="113">
        <v>7440</v>
      </c>
      <c r="B452" s="112">
        <v>3141.16</v>
      </c>
      <c r="C452" s="112">
        <v>3244.15</v>
      </c>
      <c r="D452" s="112">
        <v>3289.92</v>
      </c>
    </row>
    <row r="453" spans="1:4">
      <c r="A453" s="113">
        <v>7455</v>
      </c>
      <c r="B453" s="112">
        <v>3149.18</v>
      </c>
      <c r="C453" s="112">
        <v>3252.17</v>
      </c>
      <c r="D453" s="112">
        <v>3297.95</v>
      </c>
    </row>
    <row r="454" spans="1:4">
      <c r="A454" s="113">
        <v>7470</v>
      </c>
      <c r="B454" s="112">
        <v>3157.21</v>
      </c>
      <c r="C454" s="112">
        <v>3260.2</v>
      </c>
      <c r="D454" s="112">
        <v>3305.97</v>
      </c>
    </row>
    <row r="455" spans="1:4">
      <c r="A455" s="113">
        <v>7485</v>
      </c>
      <c r="B455" s="112">
        <v>3165.23</v>
      </c>
      <c r="C455" s="112">
        <v>3268.22</v>
      </c>
      <c r="D455" s="112">
        <v>3314</v>
      </c>
    </row>
    <row r="456" spans="1:4">
      <c r="A456" s="116">
        <v>7500</v>
      </c>
      <c r="B456" s="115">
        <v>3173.26</v>
      </c>
      <c r="C456" s="115">
        <v>3276.25</v>
      </c>
      <c r="D456" s="115">
        <v>3322.02</v>
      </c>
    </row>
  </sheetData>
  <mergeCells count="5">
    <mergeCell ref="E1:M1"/>
    <mergeCell ref="E2:M2"/>
    <mergeCell ref="E3:M3"/>
    <mergeCell ref="E4:M4"/>
    <mergeCell ref="E5:M5"/>
  </mergeCells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D42F1-5D58-428B-B305-B00AFD398D05}">
  <dimension ref="B1:D11"/>
  <sheetViews>
    <sheetView workbookViewId="0">
      <selection activeCell="G14" sqref="G14"/>
    </sheetView>
  </sheetViews>
  <sheetFormatPr defaultRowHeight="15"/>
  <sheetData>
    <row r="1" spans="2:4" ht="15.75" thickBot="1"/>
    <row r="2" spans="2:4" ht="51" customHeight="1" thickBot="1">
      <c r="B2" s="68" t="s">
        <v>96</v>
      </c>
      <c r="C2" s="159" t="s">
        <v>98</v>
      </c>
      <c r="D2" s="160"/>
    </row>
    <row r="3" spans="2:4" ht="26.25" thickBot="1">
      <c r="B3" s="69" t="s">
        <v>97</v>
      </c>
      <c r="C3" s="70" t="s">
        <v>99</v>
      </c>
      <c r="D3" s="70" t="s">
        <v>100</v>
      </c>
    </row>
    <row r="4" spans="2:4" ht="15.75" thickBot="1">
      <c r="B4" s="71">
        <v>1</v>
      </c>
      <c r="C4" s="126">
        <v>432</v>
      </c>
      <c r="D4" s="126">
        <v>36</v>
      </c>
    </row>
    <row r="5" spans="2:4" ht="15.75" thickBot="1">
      <c r="B5" s="71">
        <v>2</v>
      </c>
      <c r="C5" s="72" t="s">
        <v>114</v>
      </c>
      <c r="D5" s="126">
        <v>104</v>
      </c>
    </row>
    <row r="6" spans="2:4" ht="15.75" thickBot="1">
      <c r="B6" s="71">
        <v>3</v>
      </c>
      <c r="C6" s="72" t="s">
        <v>115</v>
      </c>
      <c r="D6" s="126">
        <v>275</v>
      </c>
    </row>
    <row r="7" spans="2:4" ht="15.75" thickBot="1">
      <c r="B7" s="71">
        <v>4</v>
      </c>
      <c r="C7" s="72" t="s">
        <v>116</v>
      </c>
      <c r="D7" s="126">
        <v>482</v>
      </c>
    </row>
    <row r="8" spans="2:4" ht="15.75" thickBot="1">
      <c r="B8" s="71">
        <v>5</v>
      </c>
      <c r="C8" s="72" t="s">
        <v>117</v>
      </c>
      <c r="D8" s="126">
        <v>713</v>
      </c>
    </row>
    <row r="9" spans="2:4" ht="26.25" thickBot="1">
      <c r="B9" s="71">
        <v>6</v>
      </c>
      <c r="C9" s="72" t="s">
        <v>118</v>
      </c>
      <c r="D9" s="126">
        <v>944</v>
      </c>
    </row>
    <row r="10" spans="2:4" ht="15.75" thickBot="1">
      <c r="B10" s="71">
        <v>7</v>
      </c>
      <c r="C10" s="72" t="s">
        <v>119</v>
      </c>
      <c r="D10" s="72" t="s">
        <v>120</v>
      </c>
    </row>
    <row r="11" spans="2:4" ht="15.75" thickBot="1">
      <c r="B11" s="71">
        <v>8</v>
      </c>
      <c r="C11" s="72" t="s">
        <v>121</v>
      </c>
      <c r="D11" s="72" t="s">
        <v>122</v>
      </c>
    </row>
  </sheetData>
  <mergeCells count="1">
    <mergeCell ref="C2:D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0EDFA-4812-401C-AF21-24AF248F78E9}">
  <dimension ref="A3:B17"/>
  <sheetViews>
    <sheetView workbookViewId="0">
      <selection activeCell="D13" sqref="D13"/>
    </sheetView>
  </sheetViews>
  <sheetFormatPr defaultRowHeight="15"/>
  <sheetData>
    <row r="3" spans="1:2">
      <c r="A3">
        <v>1</v>
      </c>
      <c r="B3" t="s">
        <v>128</v>
      </c>
    </row>
    <row r="5" spans="1:2">
      <c r="A5">
        <v>2</v>
      </c>
      <c r="B5" t="s">
        <v>125</v>
      </c>
    </row>
    <row r="7" spans="1:2">
      <c r="A7">
        <v>3</v>
      </c>
      <c r="B7" t="s">
        <v>112</v>
      </c>
    </row>
    <row r="9" spans="1:2">
      <c r="A9">
        <v>4</v>
      </c>
      <c r="B9" t="s">
        <v>101</v>
      </c>
    </row>
    <row r="11" spans="1:2">
      <c r="A11">
        <v>5</v>
      </c>
      <c r="B11" t="s">
        <v>126</v>
      </c>
    </row>
    <row r="13" spans="1:2">
      <c r="A13">
        <v>6</v>
      </c>
      <c r="B13" t="s">
        <v>94</v>
      </c>
    </row>
    <row r="15" spans="1:2">
      <c r="A15">
        <v>7</v>
      </c>
      <c r="B15" t="s">
        <v>127</v>
      </c>
    </row>
    <row r="17" spans="1:2">
      <c r="A17">
        <v>8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Loon</vt:lpstr>
      <vt:lpstr>Shiften</vt:lpstr>
      <vt:lpstr>Info</vt:lpstr>
      <vt:lpstr>BVH 1 </vt:lpstr>
      <vt:lpstr>BVH Kinderen ten laste</vt:lpstr>
      <vt:lpstr>Nog Te Doen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</dc:creator>
  <cp:lastModifiedBy>Johan</cp:lastModifiedBy>
  <dcterms:created xsi:type="dcterms:W3CDTF">2020-03-30T04:43:54Z</dcterms:created>
  <dcterms:modified xsi:type="dcterms:W3CDTF">2020-04-11T11:37:17Z</dcterms:modified>
</cp:coreProperties>
</file>