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euwarden.nl\dfs\homedirs\ls\kpande\"/>
    </mc:Choice>
  </mc:AlternateContent>
  <xr:revisionPtr revIDLastSave="0" documentId="13_ncr:1_{74E0A574-B1B4-4079-958F-A8C827DAB2A9}" xr6:coauthVersionLast="45" xr6:coauthVersionMax="45" xr10:uidLastSave="{00000000-0000-0000-0000-000000000000}"/>
  <bookViews>
    <workbookView xWindow="14220" yWindow="75" windowWidth="14370" windowHeight="15210" xr2:uid="{F2B4C7A2-7D01-4AA8-86A5-62495C4961A0}"/>
  </bookViews>
  <sheets>
    <sheet name="Blad1" sheetId="1" r:id="rId1"/>
    <sheet name="beschikbaar en uren per cat." sheetId="2" r:id="rId2"/>
  </sheets>
  <definedNames>
    <definedName name="uren">'beschikbaar en uren per cat.'!$A$11:$B$14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5" i="1" l="1" a="1"/>
  <c r="S5" i="1" s="1"/>
  <c r="E4" i="1"/>
  <c r="B35" i="2" a="1"/>
  <c r="B35" i="2" s="1"/>
  <c r="I35" i="2" l="1"/>
  <c r="H35" i="2"/>
  <c r="G35" i="2"/>
  <c r="F35" i="2"/>
  <c r="M35" i="2"/>
  <c r="E35" i="2"/>
  <c r="L35" i="2"/>
  <c r="D35" i="2"/>
  <c r="K35" i="2"/>
  <c r="C35" i="2"/>
  <c r="J35" i="2"/>
  <c r="E8" i="1" l="1"/>
  <c r="E10" i="1"/>
  <c r="E12" i="1"/>
  <c r="E15" i="1"/>
  <c r="E16" i="1"/>
  <c r="E18" i="1"/>
  <c r="E20" i="1"/>
  <c r="E24" i="1"/>
  <c r="E26" i="1"/>
  <c r="E28" i="1"/>
  <c r="F5" i="1"/>
  <c r="E5" i="1" s="1"/>
  <c r="F6" i="1"/>
  <c r="E6" i="1" s="1"/>
  <c r="F7" i="1"/>
  <c r="E7" i="1" s="1"/>
  <c r="F8" i="1"/>
  <c r="F9" i="1"/>
  <c r="E9" i="1" s="1"/>
  <c r="F10" i="1"/>
  <c r="F11" i="1"/>
  <c r="E11" i="1" s="1"/>
  <c r="F12" i="1"/>
  <c r="F13" i="1"/>
  <c r="E13" i="1" s="1"/>
  <c r="F14" i="1"/>
  <c r="E14" i="1" s="1"/>
  <c r="F15" i="1"/>
  <c r="F16" i="1"/>
  <c r="F17" i="1"/>
  <c r="E17" i="1" s="1"/>
  <c r="F18" i="1"/>
  <c r="F19" i="1"/>
  <c r="E19" i="1" s="1"/>
  <c r="F20" i="1"/>
  <c r="F21" i="1"/>
  <c r="E21" i="1" s="1"/>
  <c r="F22" i="1"/>
  <c r="E22" i="1" s="1"/>
  <c r="F23" i="1"/>
  <c r="E23" i="1" s="1"/>
  <c r="F24" i="1"/>
  <c r="F25" i="1"/>
  <c r="E25" i="1" s="1"/>
  <c r="F26" i="1"/>
  <c r="F27" i="1"/>
  <c r="E27" i="1" s="1"/>
  <c r="F28" i="1"/>
  <c r="F29" i="1"/>
  <c r="E29" i="1" s="1"/>
  <c r="F4" i="1"/>
  <c r="G13" i="1" l="1"/>
  <c r="G21" i="1"/>
  <c r="G29" i="1"/>
  <c r="G12" i="1"/>
  <c r="G14" i="1"/>
  <c r="G15" i="1"/>
  <c r="G16" i="1"/>
  <c r="G17" i="1"/>
  <c r="G18" i="1"/>
  <c r="G19" i="1"/>
  <c r="G20" i="1"/>
  <c r="G22" i="1"/>
  <c r="G23" i="1"/>
  <c r="G24" i="1"/>
  <c r="G25" i="1"/>
  <c r="G26" i="1"/>
  <c r="G27" i="1"/>
  <c r="G28" i="1"/>
  <c r="G5" i="1"/>
  <c r="G6" i="1"/>
  <c r="G8" i="1"/>
  <c r="G10" i="1"/>
  <c r="G7" i="1"/>
  <c r="G9" i="1"/>
  <c r="G11" i="1"/>
  <c r="G4" i="1"/>
  <c r="B12" i="2"/>
  <c r="B13" i="2"/>
  <c r="B14" i="2"/>
  <c r="B11" i="2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Y3" i="1"/>
  <c r="BZ3" i="1"/>
  <c r="CA3" i="1"/>
  <c r="CB3" i="1"/>
  <c r="M3" i="1"/>
  <c r="R3" i="2" l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AG3" i="2" s="1"/>
  <c r="AH3" i="2" s="1"/>
  <c r="AI3" i="2" s="1"/>
  <c r="AJ3" i="2" s="1"/>
  <c r="AK3" i="2" s="1"/>
  <c r="AL3" i="2" s="1"/>
  <c r="AM3" i="2" s="1"/>
  <c r="AN3" i="2" s="1"/>
  <c r="AO3" i="2" s="1"/>
  <c r="AP3" i="2" s="1"/>
  <c r="AQ3" i="2" s="1"/>
  <c r="AR3" i="2" s="1"/>
  <c r="AS3" i="2" s="1"/>
  <c r="AT3" i="2" s="1"/>
  <c r="AU3" i="2" s="1"/>
  <c r="AV3" i="2" s="1"/>
  <c r="AW3" i="2" s="1"/>
  <c r="AX3" i="2" s="1"/>
  <c r="AY3" i="2" s="1"/>
  <c r="AZ3" i="2" s="1"/>
  <c r="BA3" i="2" s="1"/>
  <c r="BB3" i="2" s="1"/>
  <c r="BC3" i="2" s="1"/>
  <c r="BD3" i="2" s="1"/>
  <c r="BE3" i="2" s="1"/>
  <c r="BF3" i="2" s="1"/>
  <c r="BG3" i="2" s="1"/>
  <c r="BH3" i="2" s="1"/>
  <c r="BI3" i="2" s="1"/>
  <c r="BJ3" i="2" s="1"/>
  <c r="BK3" i="2" s="1"/>
  <c r="BL3" i="2" s="1"/>
  <c r="BM3" i="2" s="1"/>
  <c r="BN3" i="2" s="1"/>
  <c r="BO3" i="2" s="1"/>
  <c r="R5" i="2"/>
  <c r="S5" i="2" s="1"/>
  <c r="T5" i="2" s="1"/>
  <c r="U5" i="2" s="1"/>
  <c r="V5" i="2" s="1"/>
  <c r="W5" i="2" s="1"/>
  <c r="X5" i="2" s="1"/>
  <c r="Y5" i="2" s="1"/>
  <c r="Z5" i="2" s="1"/>
  <c r="AA5" i="2" s="1"/>
  <c r="AB5" i="2" s="1"/>
  <c r="AC5" i="2" s="1"/>
  <c r="AD5" i="2" s="1"/>
  <c r="AE5" i="2" s="1"/>
  <c r="AF5" i="2" s="1"/>
  <c r="AG5" i="2" s="1"/>
  <c r="AH5" i="2" s="1"/>
  <c r="AI5" i="2" s="1"/>
  <c r="AJ5" i="2" s="1"/>
  <c r="AK5" i="2" s="1"/>
  <c r="AL5" i="2" s="1"/>
  <c r="AM5" i="2" s="1"/>
  <c r="AN5" i="2" s="1"/>
  <c r="AO5" i="2" s="1"/>
  <c r="AP5" i="2" s="1"/>
  <c r="AQ5" i="2" s="1"/>
  <c r="AR5" i="2" s="1"/>
  <c r="AS5" i="2" s="1"/>
  <c r="AT5" i="2" s="1"/>
  <c r="AU5" i="2" s="1"/>
  <c r="AV5" i="2" s="1"/>
  <c r="AW5" i="2" s="1"/>
  <c r="AX5" i="2" s="1"/>
  <c r="AY5" i="2" s="1"/>
  <c r="AZ5" i="2" s="1"/>
  <c r="BA5" i="2" s="1"/>
  <c r="BB5" i="2" s="1"/>
  <c r="BC5" i="2" s="1"/>
  <c r="BD5" i="2" s="1"/>
  <c r="BE5" i="2" s="1"/>
  <c r="BF5" i="2" s="1"/>
  <c r="BG5" i="2" s="1"/>
  <c r="BH5" i="2" s="1"/>
  <c r="BI5" i="2" s="1"/>
  <c r="BJ5" i="2" s="1"/>
  <c r="BK5" i="2" s="1"/>
  <c r="BL5" i="2" s="1"/>
  <c r="BM5" i="2" s="1"/>
  <c r="BN5" i="2" s="1"/>
  <c r="BO5" i="2" s="1"/>
  <c r="Q4" i="2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AG4" i="2" s="1"/>
  <c r="AH4" i="2" s="1"/>
  <c r="AI4" i="2" s="1"/>
  <c r="AJ4" i="2" s="1"/>
  <c r="AK4" i="2" s="1"/>
  <c r="AL4" i="2" s="1"/>
  <c r="AM4" i="2" s="1"/>
  <c r="AN4" i="2" s="1"/>
  <c r="AO4" i="2" s="1"/>
  <c r="AP4" i="2" s="1"/>
  <c r="AQ4" i="2" s="1"/>
  <c r="AR4" i="2" s="1"/>
  <c r="AS4" i="2" s="1"/>
  <c r="AT4" i="2" s="1"/>
  <c r="AU4" i="2" s="1"/>
  <c r="AV4" i="2" s="1"/>
  <c r="AW4" i="2" s="1"/>
  <c r="AX4" i="2" s="1"/>
  <c r="AY4" i="2" s="1"/>
  <c r="AZ4" i="2" s="1"/>
  <c r="BA4" i="2" s="1"/>
  <c r="BB4" i="2" s="1"/>
  <c r="BC4" i="2" s="1"/>
  <c r="BD4" i="2" s="1"/>
  <c r="BE4" i="2" s="1"/>
  <c r="BF4" i="2" s="1"/>
  <c r="BG4" i="2" s="1"/>
  <c r="BH4" i="2" s="1"/>
  <c r="BI4" i="2" s="1"/>
  <c r="BJ4" i="2" s="1"/>
  <c r="BK4" i="2" s="1"/>
  <c r="BL4" i="2" s="1"/>
  <c r="BM4" i="2" s="1"/>
  <c r="BN4" i="2" s="1"/>
  <c r="BO4" i="2" s="1"/>
  <c r="Q5" i="2"/>
  <c r="Q6" i="2"/>
  <c r="R6" i="2" s="1"/>
  <c r="S6" i="2" s="1"/>
  <c r="T6" i="2" s="1"/>
  <c r="U6" i="2" s="1"/>
  <c r="V6" i="2" s="1"/>
  <c r="W6" i="2" s="1"/>
  <c r="X6" i="2" s="1"/>
  <c r="Y6" i="2" s="1"/>
  <c r="Z6" i="2" s="1"/>
  <c r="AA6" i="2" s="1"/>
  <c r="AB6" i="2" s="1"/>
  <c r="AC6" i="2" s="1"/>
  <c r="AD6" i="2" s="1"/>
  <c r="AE6" i="2" s="1"/>
  <c r="AF6" i="2" s="1"/>
  <c r="AG6" i="2" s="1"/>
  <c r="AH6" i="2" s="1"/>
  <c r="AI6" i="2" s="1"/>
  <c r="AJ6" i="2" s="1"/>
  <c r="AK6" i="2" s="1"/>
  <c r="AL6" i="2" s="1"/>
  <c r="AM6" i="2" s="1"/>
  <c r="AN6" i="2" s="1"/>
  <c r="AO6" i="2" s="1"/>
  <c r="AP6" i="2" s="1"/>
  <c r="AQ6" i="2" s="1"/>
  <c r="AR6" i="2" s="1"/>
  <c r="AS6" i="2" s="1"/>
  <c r="AT6" i="2" s="1"/>
  <c r="AU6" i="2" s="1"/>
  <c r="AV6" i="2" s="1"/>
  <c r="AW6" i="2" s="1"/>
  <c r="AX6" i="2" s="1"/>
  <c r="AY6" i="2" s="1"/>
  <c r="AZ6" i="2" s="1"/>
  <c r="BA6" i="2" s="1"/>
  <c r="BB6" i="2" s="1"/>
  <c r="BC6" i="2" s="1"/>
  <c r="BD6" i="2" s="1"/>
  <c r="BE6" i="2" s="1"/>
  <c r="BF6" i="2" s="1"/>
  <c r="BG6" i="2" s="1"/>
  <c r="BH6" i="2" s="1"/>
  <c r="BI6" i="2" s="1"/>
  <c r="BJ6" i="2" s="1"/>
  <c r="BK6" i="2" s="1"/>
  <c r="BL6" i="2" s="1"/>
  <c r="BM6" i="2" s="1"/>
  <c r="BN6" i="2" s="1"/>
  <c r="BO6" i="2" s="1"/>
  <c r="Q3" i="2"/>
  <c r="K5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<sst xmlns="http://schemas.openxmlformats.org/spreadsheetml/2006/main" count="265" uniqueCount="119">
  <si>
    <t>Dossiernr.</t>
  </si>
  <si>
    <t>Start eve.</t>
  </si>
  <si>
    <t>Einde eve.</t>
  </si>
  <si>
    <t>Beh. ambtenaar</t>
  </si>
  <si>
    <t>Omschrijving</t>
  </si>
  <si>
    <t>Categorie</t>
  </si>
  <si>
    <t>01-01-2021</t>
  </si>
  <si>
    <t>Nieuwjaarsduik Noordersingel</t>
  </si>
  <si>
    <t>A</t>
  </si>
  <si>
    <t>13-02-2021</t>
  </si>
  <si>
    <t>Sint Piter</t>
  </si>
  <si>
    <t>Media Art Festival</t>
  </si>
  <si>
    <t>LUNA</t>
  </si>
  <si>
    <t>B</t>
  </si>
  <si>
    <t>18-04-2021</t>
  </si>
  <si>
    <t>Lunato kermis</t>
  </si>
  <si>
    <t>15-04-2021</t>
  </si>
  <si>
    <t>Herdenking Bevrijding Leeuwarden en Fryslan (2021)</t>
  </si>
  <si>
    <t>17-04-2021</t>
  </si>
  <si>
    <t>Theater TOL</t>
  </si>
  <si>
    <t>26-04-2021</t>
  </si>
  <si>
    <t>27-04-2021</t>
  </si>
  <si>
    <t>Koningsdag en -nacht</t>
  </si>
  <si>
    <t>Kingsnight</t>
  </si>
  <si>
    <t>Koningsdag de Markies</t>
  </si>
  <si>
    <t>Koningsdagconcert</t>
  </si>
  <si>
    <t>Koningsdag Mukkes</t>
  </si>
  <si>
    <t>Koningsdag commerciele markt</t>
  </si>
  <si>
    <t>Kingsday Outdoor</t>
  </si>
  <si>
    <t>01-05-2021</t>
  </si>
  <si>
    <t>Wapendropping wandel-beleeftocht</t>
  </si>
  <si>
    <t>04-05-2021</t>
  </si>
  <si>
    <t>Herdenking 4 mei</t>
  </si>
  <si>
    <t>4 mei herdenking</t>
  </si>
  <si>
    <t>05-05-2021</t>
  </si>
  <si>
    <t>Bevrijdingsfestival Fryslân</t>
  </si>
  <si>
    <t>C</t>
  </si>
  <si>
    <t>07-05-2021</t>
  </si>
  <si>
    <t>09-05-2021</t>
  </si>
  <si>
    <t>Opening Watersportseizoen</t>
  </si>
  <si>
    <t>08-05-2021</t>
  </si>
  <si>
    <t>Schransspektakel</t>
  </si>
  <si>
    <t>11-05-2021</t>
  </si>
  <si>
    <t>15-05-2021</t>
  </si>
  <si>
    <t>11-Stedenwandeltocht</t>
  </si>
  <si>
    <t>13-05-2021</t>
  </si>
  <si>
    <t>Hemelvaartconcert</t>
  </si>
  <si>
    <t>Hemels &amp; 90's XXL</t>
  </si>
  <si>
    <t>Dorpsfeest Hijum/Finkum</t>
  </si>
  <si>
    <t>Openluchtdienst Hemelvaartsdag</t>
  </si>
  <si>
    <t>K</t>
  </si>
  <si>
    <t>Bloemenmarkt</t>
  </si>
  <si>
    <t>Uren benodigd per cat</t>
  </si>
  <si>
    <t>Datum ingediend</t>
  </si>
  <si>
    <t>Beschikbaar</t>
  </si>
  <si>
    <t>Belast</t>
  </si>
  <si>
    <t>tussenstap 1</t>
  </si>
  <si>
    <t>tussenstap 2</t>
  </si>
  <si>
    <t>13-02-2022</t>
  </si>
  <si>
    <t>13-02-2023</t>
  </si>
  <si>
    <t>13-02-2024</t>
  </si>
  <si>
    <t>1 ste wk workload Week en Jaar</t>
  </si>
  <si>
    <t>1-2021</t>
  </si>
  <si>
    <t>2-2021</t>
  </si>
  <si>
    <t>3-2021</t>
  </si>
  <si>
    <t>4-2021</t>
  </si>
  <si>
    <t>5-2021</t>
  </si>
  <si>
    <t>6-2021</t>
  </si>
  <si>
    <t>7-2021</t>
  </si>
  <si>
    <t>8-2021</t>
  </si>
  <si>
    <t>9-2021</t>
  </si>
  <si>
    <t>10-2021</t>
  </si>
  <si>
    <t>11-2021</t>
  </si>
  <si>
    <t>12-2021</t>
  </si>
  <si>
    <t>13-2021</t>
  </si>
  <si>
    <t>14-2021</t>
  </si>
  <si>
    <t>15-2021</t>
  </si>
  <si>
    <t>16-2021</t>
  </si>
  <si>
    <t>17-2021</t>
  </si>
  <si>
    <t>18-2021</t>
  </si>
  <si>
    <t>19-2021</t>
  </si>
  <si>
    <t>20-2021</t>
  </si>
  <si>
    <t>21-2021</t>
  </si>
  <si>
    <t>22-2021</t>
  </si>
  <si>
    <t>23-2021</t>
  </si>
  <si>
    <t>24-2021</t>
  </si>
  <si>
    <t>25-2021</t>
  </si>
  <si>
    <t>26-2021</t>
  </si>
  <si>
    <t>27-2021</t>
  </si>
  <si>
    <t>28-2021</t>
  </si>
  <si>
    <t>29-2021</t>
  </si>
  <si>
    <t>30-2021</t>
  </si>
  <si>
    <t>31-2021</t>
  </si>
  <si>
    <t>32-2021</t>
  </si>
  <si>
    <t>33-2021</t>
  </si>
  <si>
    <t>34-2021</t>
  </si>
  <si>
    <t>35-2021</t>
  </si>
  <si>
    <t>36-2021</t>
  </si>
  <si>
    <t>37-2021</t>
  </si>
  <si>
    <t>38-2021</t>
  </si>
  <si>
    <t>39-2021</t>
  </si>
  <si>
    <t>40-2021</t>
  </si>
  <si>
    <t>41-2021</t>
  </si>
  <si>
    <t>42-2021</t>
  </si>
  <si>
    <t>43-2021</t>
  </si>
  <si>
    <t>44-2021</t>
  </si>
  <si>
    <t>45-2021</t>
  </si>
  <si>
    <t>46-2021</t>
  </si>
  <si>
    <t>47-2021</t>
  </si>
  <si>
    <t>48-2021</t>
  </si>
  <si>
    <t>49-2021</t>
  </si>
  <si>
    <t>50-2021</t>
  </si>
  <si>
    <t>51-2021</t>
  </si>
  <si>
    <t>52-2021</t>
  </si>
  <si>
    <t>Piet</t>
  </si>
  <si>
    <t>Kees</t>
  </si>
  <si>
    <t xml:space="preserve">Klaas </t>
  </si>
  <si>
    <t>Jan</t>
  </si>
  <si>
    <t>Klaas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</si>
</sst>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theme="1"/>
      <name val="Trebuchet MS"/>
      <family val="2"/>
    </font>
    <font>
      <sz val="9"/>
      <color theme="1"/>
      <name val="Trebuchet MS"/>
      <family val="2"/>
    </font>
    <font>
      <b/>
      <sz val="10"/>
      <color rgb="FF2F5496"/>
      <name val="Trebuchet MS"/>
      <family val="2"/>
    </font>
    <font>
      <b/>
      <sz val="11"/>
      <color rgb="FF000000"/>
      <name val="Trebuchet MS"/>
      <family val="2"/>
    </font>
    <font>
      <sz val="10"/>
      <color rgb="FF2F5496"/>
      <name val="Trebuchet MS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/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3" borderId="0" xfId="0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textRotation="90"/>
    </xf>
    <xf numFmtId="0" fontId="0" fillId="0" borderId="6" xfId="0" applyBorder="1"/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0" fillId="0" borderId="16" xfId="0" applyBorder="1"/>
    <xf numFmtId="0" fontId="0" fillId="3" borderId="6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2F871-95CC-41C1-8FC4-087AD23CE86B}">
  <dimension ref="A1:CB30"/>
  <sheetViews>
    <sheetView tabSelected="1" topLeftCell="H1" zoomScale="55" zoomScaleNormal="55" workbookViewId="0">
      <selection activeCell="S5" sqref="S5"/>
    </sheetView>
  </sheetViews>
  <sheetFormatPr defaultRowHeight="15" x14ac:dyDescent="0.25"/>
  <cols>
    <col min="2" max="2" width="14.85546875" bestFit="1" customWidth="1"/>
    <col min="3" max="3" width="10.5703125" bestFit="1" customWidth="1"/>
    <col min="4" max="4" width="11.28515625" bestFit="1" customWidth="1"/>
    <col min="5" max="5" width="13.140625" customWidth="1"/>
    <col min="6" max="6" width="11.28515625" customWidth="1"/>
    <col min="7" max="7" width="32.85546875" bestFit="1" customWidth="1"/>
    <col min="8" max="8" width="13.7109375" bestFit="1" customWidth="1"/>
    <col min="9" max="9" width="69.7109375" customWidth="1"/>
    <col min="10" max="10" width="8.7109375" bestFit="1" customWidth="1"/>
    <col min="11" max="11" width="22.7109375" bestFit="1" customWidth="1"/>
    <col min="12" max="12" width="9.42578125" bestFit="1" customWidth="1"/>
    <col min="13" max="26" width="5.140625" bestFit="1" customWidth="1"/>
    <col min="27" max="80" width="4.5703125" bestFit="1" customWidth="1"/>
  </cols>
  <sheetData>
    <row r="1" spans="1:80" x14ac:dyDescent="0.25">
      <c r="M1">
        <v>2020</v>
      </c>
      <c r="N1">
        <v>2020</v>
      </c>
      <c r="O1">
        <v>2020</v>
      </c>
      <c r="P1">
        <v>2020</v>
      </c>
      <c r="Q1">
        <v>2020</v>
      </c>
      <c r="R1">
        <v>2020</v>
      </c>
      <c r="S1">
        <v>2020</v>
      </c>
      <c r="T1">
        <v>2020</v>
      </c>
      <c r="U1">
        <v>2020</v>
      </c>
      <c r="V1">
        <v>2020</v>
      </c>
      <c r="W1">
        <v>2020</v>
      </c>
      <c r="X1">
        <v>2020</v>
      </c>
      <c r="Y1">
        <v>2020</v>
      </c>
      <c r="Z1">
        <v>2020</v>
      </c>
      <c r="AA1">
        <v>2020</v>
      </c>
      <c r="AB1">
        <v>2020</v>
      </c>
      <c r="AC1">
        <v>2021</v>
      </c>
      <c r="AD1">
        <v>2021</v>
      </c>
      <c r="AE1">
        <v>2021</v>
      </c>
      <c r="AF1">
        <v>2021</v>
      </c>
      <c r="AG1">
        <v>2021</v>
      </c>
      <c r="AH1">
        <v>2021</v>
      </c>
      <c r="AI1">
        <v>2021</v>
      </c>
      <c r="AJ1">
        <v>2021</v>
      </c>
      <c r="AK1">
        <v>2021</v>
      </c>
      <c r="AL1">
        <v>2021</v>
      </c>
      <c r="AM1">
        <v>2021</v>
      </c>
      <c r="AN1">
        <v>2021</v>
      </c>
      <c r="AO1">
        <v>2021</v>
      </c>
      <c r="AP1">
        <v>2021</v>
      </c>
      <c r="AQ1">
        <v>2021</v>
      </c>
      <c r="AR1">
        <v>2021</v>
      </c>
      <c r="AS1">
        <v>2021</v>
      </c>
      <c r="AT1">
        <v>2021</v>
      </c>
      <c r="AU1">
        <v>2021</v>
      </c>
      <c r="AV1">
        <v>2021</v>
      </c>
      <c r="AW1">
        <v>2021</v>
      </c>
      <c r="AX1">
        <v>2021</v>
      </c>
      <c r="AY1">
        <v>2021</v>
      </c>
      <c r="AZ1">
        <v>2021</v>
      </c>
      <c r="BA1">
        <v>2021</v>
      </c>
      <c r="BB1">
        <v>2021</v>
      </c>
      <c r="BC1">
        <v>2021</v>
      </c>
      <c r="BD1">
        <v>2021</v>
      </c>
      <c r="BE1">
        <v>2021</v>
      </c>
      <c r="BF1">
        <v>2021</v>
      </c>
      <c r="BG1">
        <v>2021</v>
      </c>
      <c r="BH1">
        <v>2021</v>
      </c>
      <c r="BI1">
        <v>2021</v>
      </c>
      <c r="BJ1">
        <v>2021</v>
      </c>
      <c r="BK1">
        <v>2021</v>
      </c>
      <c r="BL1">
        <v>2021</v>
      </c>
      <c r="BM1">
        <v>2021</v>
      </c>
      <c r="BN1">
        <v>2021</v>
      </c>
      <c r="BO1">
        <v>2021</v>
      </c>
      <c r="BP1">
        <v>2021</v>
      </c>
      <c r="BQ1">
        <v>2021</v>
      </c>
      <c r="BR1">
        <v>2021</v>
      </c>
      <c r="BS1">
        <v>2021</v>
      </c>
      <c r="BT1">
        <v>2021</v>
      </c>
      <c r="BU1">
        <v>2021</v>
      </c>
      <c r="BV1">
        <v>2021</v>
      </c>
      <c r="BW1">
        <v>2021</v>
      </c>
      <c r="BX1">
        <v>2021</v>
      </c>
      <c r="BY1">
        <v>2021</v>
      </c>
      <c r="BZ1">
        <v>2021</v>
      </c>
      <c r="CA1">
        <v>2021</v>
      </c>
      <c r="CB1">
        <v>2021</v>
      </c>
    </row>
    <row r="2" spans="1:80" x14ac:dyDescent="0.25">
      <c r="M2">
        <v>37</v>
      </c>
      <c r="N2">
        <v>38</v>
      </c>
      <c r="O2">
        <v>39</v>
      </c>
      <c r="P2">
        <v>40</v>
      </c>
      <c r="Q2">
        <v>41</v>
      </c>
      <c r="R2">
        <v>42</v>
      </c>
      <c r="S2">
        <v>43</v>
      </c>
      <c r="T2">
        <v>44</v>
      </c>
      <c r="U2">
        <v>45</v>
      </c>
      <c r="V2">
        <v>46</v>
      </c>
      <c r="W2">
        <v>47</v>
      </c>
      <c r="X2">
        <v>48</v>
      </c>
      <c r="Y2">
        <v>49</v>
      </c>
      <c r="Z2">
        <v>50</v>
      </c>
      <c r="AA2">
        <v>51</v>
      </c>
      <c r="AB2">
        <v>52</v>
      </c>
      <c r="AC2">
        <v>1</v>
      </c>
      <c r="AD2">
        <v>2</v>
      </c>
      <c r="AE2">
        <v>3</v>
      </c>
      <c r="AF2">
        <v>4</v>
      </c>
      <c r="AG2">
        <v>5</v>
      </c>
      <c r="AH2">
        <v>6</v>
      </c>
      <c r="AI2">
        <v>7</v>
      </c>
      <c r="AJ2">
        <v>8</v>
      </c>
      <c r="AK2">
        <v>9</v>
      </c>
      <c r="AL2">
        <v>10</v>
      </c>
      <c r="AM2">
        <v>11</v>
      </c>
      <c r="AN2">
        <v>12</v>
      </c>
      <c r="AO2">
        <v>13</v>
      </c>
      <c r="AP2">
        <v>14</v>
      </c>
      <c r="AQ2">
        <v>15</v>
      </c>
      <c r="AR2">
        <v>16</v>
      </c>
      <c r="AS2">
        <v>17</v>
      </c>
      <c r="AT2">
        <v>18</v>
      </c>
      <c r="AU2">
        <v>19</v>
      </c>
      <c r="AV2">
        <v>20</v>
      </c>
      <c r="AW2">
        <v>21</v>
      </c>
      <c r="AX2">
        <v>22</v>
      </c>
      <c r="AY2">
        <v>23</v>
      </c>
      <c r="AZ2">
        <v>24</v>
      </c>
      <c r="BA2">
        <v>25</v>
      </c>
      <c r="BB2">
        <v>26</v>
      </c>
      <c r="BC2">
        <v>27</v>
      </c>
      <c r="BD2">
        <v>28</v>
      </c>
      <c r="BE2">
        <v>29</v>
      </c>
      <c r="BF2">
        <v>30</v>
      </c>
      <c r="BG2">
        <v>31</v>
      </c>
      <c r="BH2">
        <v>32</v>
      </c>
      <c r="BI2">
        <v>33</v>
      </c>
      <c r="BJ2">
        <v>34</v>
      </c>
      <c r="BK2">
        <v>35</v>
      </c>
      <c r="BL2">
        <v>36</v>
      </c>
      <c r="BM2">
        <v>37</v>
      </c>
      <c r="BN2">
        <v>38</v>
      </c>
      <c r="BO2">
        <v>39</v>
      </c>
      <c r="BP2">
        <v>40</v>
      </c>
      <c r="BQ2">
        <v>41</v>
      </c>
      <c r="BR2">
        <v>42</v>
      </c>
      <c r="BS2">
        <v>43</v>
      </c>
      <c r="BT2">
        <v>44</v>
      </c>
      <c r="BU2">
        <v>45</v>
      </c>
      <c r="BV2">
        <v>46</v>
      </c>
      <c r="BW2">
        <v>47</v>
      </c>
      <c r="BX2">
        <v>48</v>
      </c>
      <c r="BY2">
        <v>49</v>
      </c>
      <c r="BZ2">
        <v>50</v>
      </c>
      <c r="CA2">
        <v>51</v>
      </c>
      <c r="CB2">
        <v>52</v>
      </c>
    </row>
    <row r="3" spans="1:80" ht="39.75" x14ac:dyDescent="0.25">
      <c r="A3" s="1" t="s">
        <v>0</v>
      </c>
      <c r="B3" s="1" t="s">
        <v>53</v>
      </c>
      <c r="C3" s="1" t="s">
        <v>1</v>
      </c>
      <c r="D3" s="1" t="s">
        <v>2</v>
      </c>
      <c r="E3" s="1" t="s">
        <v>56</v>
      </c>
      <c r="F3" s="1" t="s">
        <v>57</v>
      </c>
      <c r="G3" s="1" t="s">
        <v>61</v>
      </c>
      <c r="H3" s="1" t="s">
        <v>3</v>
      </c>
      <c r="I3" s="2" t="s">
        <v>4</v>
      </c>
      <c r="J3" s="1" t="s">
        <v>5</v>
      </c>
      <c r="K3" s="17" t="s">
        <v>52</v>
      </c>
      <c r="M3" s="23" t="str">
        <f>M2&amp;"-"&amp;M1</f>
        <v>37-2020</v>
      </c>
      <c r="N3" s="23" t="str">
        <f t="shared" ref="N3:BY3" si="0">N2&amp;"-"&amp;N1</f>
        <v>38-2020</v>
      </c>
      <c r="O3" s="23" t="str">
        <f t="shared" si="0"/>
        <v>39-2020</v>
      </c>
      <c r="P3" s="23" t="str">
        <f t="shared" si="0"/>
        <v>40-2020</v>
      </c>
      <c r="Q3" s="23" t="str">
        <f t="shared" si="0"/>
        <v>41-2020</v>
      </c>
      <c r="R3" s="23" t="str">
        <f t="shared" si="0"/>
        <v>42-2020</v>
      </c>
      <c r="S3" s="23" t="str">
        <f t="shared" si="0"/>
        <v>43-2020</v>
      </c>
      <c r="T3" s="23" t="str">
        <f t="shared" si="0"/>
        <v>44-2020</v>
      </c>
      <c r="U3" s="23" t="str">
        <f t="shared" si="0"/>
        <v>45-2020</v>
      </c>
      <c r="V3" s="23" t="str">
        <f t="shared" si="0"/>
        <v>46-2020</v>
      </c>
      <c r="W3" s="23" t="str">
        <f t="shared" si="0"/>
        <v>47-2020</v>
      </c>
      <c r="X3" s="23" t="str">
        <f t="shared" si="0"/>
        <v>48-2020</v>
      </c>
      <c r="Y3" s="23" t="str">
        <f t="shared" si="0"/>
        <v>49-2020</v>
      </c>
      <c r="Z3" s="23" t="str">
        <f t="shared" si="0"/>
        <v>50-2020</v>
      </c>
      <c r="AA3" s="23" t="str">
        <f t="shared" si="0"/>
        <v>51-2020</v>
      </c>
      <c r="AB3" s="23" t="str">
        <f t="shared" si="0"/>
        <v>52-2020</v>
      </c>
      <c r="AC3" s="23" t="str">
        <f t="shared" si="0"/>
        <v>1-2021</v>
      </c>
      <c r="AD3" s="23" t="str">
        <f t="shared" si="0"/>
        <v>2-2021</v>
      </c>
      <c r="AE3" s="23" t="str">
        <f t="shared" si="0"/>
        <v>3-2021</v>
      </c>
      <c r="AF3" s="23" t="str">
        <f t="shared" si="0"/>
        <v>4-2021</v>
      </c>
      <c r="AG3" s="23" t="str">
        <f t="shared" si="0"/>
        <v>5-2021</v>
      </c>
      <c r="AH3" s="23" t="str">
        <f t="shared" si="0"/>
        <v>6-2021</v>
      </c>
      <c r="AI3" s="23" t="str">
        <f t="shared" si="0"/>
        <v>7-2021</v>
      </c>
      <c r="AJ3" s="23" t="str">
        <f t="shared" si="0"/>
        <v>8-2021</v>
      </c>
      <c r="AK3" s="23" t="str">
        <f t="shared" si="0"/>
        <v>9-2021</v>
      </c>
      <c r="AL3" s="23" t="str">
        <f t="shared" si="0"/>
        <v>10-2021</v>
      </c>
      <c r="AM3" s="23" t="str">
        <f t="shared" si="0"/>
        <v>11-2021</v>
      </c>
      <c r="AN3" s="23" t="str">
        <f t="shared" si="0"/>
        <v>12-2021</v>
      </c>
      <c r="AO3" s="23" t="str">
        <f t="shared" si="0"/>
        <v>13-2021</v>
      </c>
      <c r="AP3" s="23" t="str">
        <f t="shared" si="0"/>
        <v>14-2021</v>
      </c>
      <c r="AQ3" s="23" t="str">
        <f t="shared" si="0"/>
        <v>15-2021</v>
      </c>
      <c r="AR3" s="23" t="str">
        <f t="shared" si="0"/>
        <v>16-2021</v>
      </c>
      <c r="AS3" s="23" t="str">
        <f t="shared" si="0"/>
        <v>17-2021</v>
      </c>
      <c r="AT3" s="23" t="str">
        <f t="shared" si="0"/>
        <v>18-2021</v>
      </c>
      <c r="AU3" s="23" t="str">
        <f t="shared" si="0"/>
        <v>19-2021</v>
      </c>
      <c r="AV3" s="23" t="str">
        <f t="shared" si="0"/>
        <v>20-2021</v>
      </c>
      <c r="AW3" s="23" t="str">
        <f t="shared" si="0"/>
        <v>21-2021</v>
      </c>
      <c r="AX3" s="23" t="str">
        <f t="shared" si="0"/>
        <v>22-2021</v>
      </c>
      <c r="AY3" s="23" t="str">
        <f t="shared" si="0"/>
        <v>23-2021</v>
      </c>
      <c r="AZ3" s="23" t="str">
        <f t="shared" si="0"/>
        <v>24-2021</v>
      </c>
      <c r="BA3" s="23" t="str">
        <f t="shared" si="0"/>
        <v>25-2021</v>
      </c>
      <c r="BB3" s="23" t="str">
        <f t="shared" si="0"/>
        <v>26-2021</v>
      </c>
      <c r="BC3" s="23" t="str">
        <f t="shared" si="0"/>
        <v>27-2021</v>
      </c>
      <c r="BD3" s="23" t="str">
        <f t="shared" si="0"/>
        <v>28-2021</v>
      </c>
      <c r="BE3" s="23" t="str">
        <f t="shared" si="0"/>
        <v>29-2021</v>
      </c>
      <c r="BF3" s="23" t="str">
        <f t="shared" si="0"/>
        <v>30-2021</v>
      </c>
      <c r="BG3" s="23" t="str">
        <f t="shared" si="0"/>
        <v>31-2021</v>
      </c>
      <c r="BH3" s="23" t="str">
        <f t="shared" si="0"/>
        <v>32-2021</v>
      </c>
      <c r="BI3" s="23" t="str">
        <f t="shared" si="0"/>
        <v>33-2021</v>
      </c>
      <c r="BJ3" s="23" t="str">
        <f t="shared" si="0"/>
        <v>34-2021</v>
      </c>
      <c r="BK3" s="23" t="str">
        <f t="shared" si="0"/>
        <v>35-2021</v>
      </c>
      <c r="BL3" s="23" t="str">
        <f t="shared" si="0"/>
        <v>36-2021</v>
      </c>
      <c r="BM3" s="23" t="str">
        <f t="shared" si="0"/>
        <v>37-2021</v>
      </c>
      <c r="BN3" s="23" t="str">
        <f t="shared" si="0"/>
        <v>38-2021</v>
      </c>
      <c r="BO3" s="23" t="str">
        <f t="shared" si="0"/>
        <v>39-2021</v>
      </c>
      <c r="BP3" s="23" t="str">
        <f t="shared" si="0"/>
        <v>40-2021</v>
      </c>
      <c r="BQ3" s="23" t="str">
        <f t="shared" si="0"/>
        <v>41-2021</v>
      </c>
      <c r="BR3" s="23" t="str">
        <f t="shared" si="0"/>
        <v>42-2021</v>
      </c>
      <c r="BS3" s="23" t="str">
        <f t="shared" si="0"/>
        <v>43-2021</v>
      </c>
      <c r="BT3" s="23" t="str">
        <f t="shared" si="0"/>
        <v>44-2021</v>
      </c>
      <c r="BU3" s="23" t="str">
        <f t="shared" si="0"/>
        <v>45-2021</v>
      </c>
      <c r="BV3" s="23" t="str">
        <f t="shared" si="0"/>
        <v>46-2021</v>
      </c>
      <c r="BW3" s="23" t="str">
        <f t="shared" si="0"/>
        <v>47-2021</v>
      </c>
      <c r="BX3" s="23" t="str">
        <f t="shared" si="0"/>
        <v>48-2021</v>
      </c>
      <c r="BY3" s="23" t="str">
        <f t="shared" si="0"/>
        <v>49-2021</v>
      </c>
      <c r="BZ3" s="23" t="str">
        <f t="shared" ref="BZ3:CB3" si="1">BZ2&amp;"-"&amp;BZ1</f>
        <v>50-2021</v>
      </c>
      <c r="CA3" s="23" t="str">
        <f t="shared" si="1"/>
        <v>51-2021</v>
      </c>
      <c r="CB3" s="23" t="str">
        <f t="shared" si="1"/>
        <v>52-2021</v>
      </c>
    </row>
    <row r="4" spans="1:80" s="6" customFormat="1" x14ac:dyDescent="0.25">
      <c r="A4" s="3">
        <v>11042054</v>
      </c>
      <c r="B4" s="13"/>
      <c r="C4" s="3" t="s">
        <v>6</v>
      </c>
      <c r="D4" s="3" t="s">
        <v>6</v>
      </c>
      <c r="E4" s="18">
        <f>DATEVALUE(C4)-F4</f>
        <v>44071</v>
      </c>
      <c r="F4" s="18">
        <f>IF(J4="",0,IF(J4="C",18*7,IF(J4="B",17*7,IF(J4="K",4*7,IF(J4="A",16*7,"")))))</f>
        <v>126</v>
      </c>
      <c r="G4" s="37" t="str">
        <f>WEEKNUM(E4)&amp;"-"&amp;YEAR(E4)</f>
        <v>35-2020</v>
      </c>
      <c r="H4" s="4" t="s">
        <v>114</v>
      </c>
      <c r="I4" s="5" t="s">
        <v>7</v>
      </c>
      <c r="J4" s="4" t="s">
        <v>36</v>
      </c>
      <c r="K4" s="6">
        <f t="shared" ref="K4:K29" si="2">IF(J4=0,"",VLOOKUP(J4,uren,2,FALSE))</f>
        <v>44</v>
      </c>
    </row>
    <row r="5" spans="1:80" s="6" customFormat="1" x14ac:dyDescent="0.25">
      <c r="A5" s="3">
        <v>11042024</v>
      </c>
      <c r="B5" s="13"/>
      <c r="C5" s="22" t="s">
        <v>9</v>
      </c>
      <c r="D5" s="7">
        <v>44248</v>
      </c>
      <c r="E5" s="21">
        <f t="shared" ref="E5:E29" si="3">DATEVALUE(C5)-F5</f>
        <v>44128</v>
      </c>
      <c r="F5" s="21">
        <f t="shared" ref="F5:F29" si="4">IF(J5="",0,IF(J5="C",18*7,IF(J5="B",17*7,IF(J5="K",4*7,IF(J5="A",16*7,"")))))</f>
        <v>112</v>
      </c>
      <c r="G5" s="18" t="str">
        <f t="shared" ref="G5:G29" si="5">WEEKNUM(E5)&amp;"-"&amp;YEAR(E5)</f>
        <v>43-2020</v>
      </c>
      <c r="H5" s="4" t="s">
        <v>114</v>
      </c>
      <c r="I5" s="5" t="s">
        <v>10</v>
      </c>
      <c r="J5" s="4" t="s">
        <v>8</v>
      </c>
      <c r="K5" s="6">
        <f t="shared" si="2"/>
        <v>20</v>
      </c>
      <c r="S5" s="6" cm="1">
        <f t="array" ref="S5:AD5">INDEX('beschikbaar en uren per cat.'!B26:M29,2,0)</f>
        <v>2</v>
      </c>
      <c r="T5" s="6">
        <v>2</v>
      </c>
      <c r="U5" s="6">
        <v>2</v>
      </c>
      <c r="V5" s="6">
        <v>2</v>
      </c>
      <c r="W5" s="6">
        <v>2</v>
      </c>
      <c r="X5" s="6">
        <v>2</v>
      </c>
      <c r="Y5" s="6">
        <v>2</v>
      </c>
      <c r="Z5" s="6">
        <v>2</v>
      </c>
      <c r="AA5" s="6">
        <v>2</v>
      </c>
      <c r="AB5" s="6">
        <v>2</v>
      </c>
      <c r="AC5" s="6">
        <v>0</v>
      </c>
      <c r="AD5" s="6">
        <v>0</v>
      </c>
    </row>
    <row r="6" spans="1:80" s="6" customFormat="1" x14ac:dyDescent="0.25">
      <c r="A6" s="3">
        <v>11042617</v>
      </c>
      <c r="B6" s="13"/>
      <c r="C6" s="22" t="s">
        <v>58</v>
      </c>
      <c r="D6" s="7">
        <v>44268</v>
      </c>
      <c r="E6" s="21">
        <f t="shared" si="3"/>
        <v>44493</v>
      </c>
      <c r="F6" s="21">
        <f t="shared" si="4"/>
        <v>112</v>
      </c>
      <c r="G6" s="18" t="str">
        <f t="shared" si="5"/>
        <v>44-2021</v>
      </c>
      <c r="H6" s="8" t="s">
        <v>114</v>
      </c>
      <c r="I6" s="5" t="s">
        <v>11</v>
      </c>
      <c r="J6" s="8" t="s">
        <v>8</v>
      </c>
      <c r="K6" s="6">
        <f t="shared" si="2"/>
        <v>20</v>
      </c>
    </row>
    <row r="7" spans="1:80" s="6" customFormat="1" x14ac:dyDescent="0.25">
      <c r="A7" s="3">
        <v>11040187</v>
      </c>
      <c r="B7" s="13"/>
      <c r="C7" s="22" t="s">
        <v>59</v>
      </c>
      <c r="D7" s="7">
        <v>44261</v>
      </c>
      <c r="E7" s="21">
        <f t="shared" si="3"/>
        <v>44851</v>
      </c>
      <c r="F7" s="21">
        <f t="shared" si="4"/>
        <v>119</v>
      </c>
      <c r="G7" s="18" t="str">
        <f t="shared" si="5"/>
        <v>43-2022</v>
      </c>
      <c r="H7" s="4" t="s">
        <v>114</v>
      </c>
      <c r="I7" s="5" t="s">
        <v>12</v>
      </c>
      <c r="J7" s="4" t="s">
        <v>13</v>
      </c>
      <c r="K7" s="6">
        <f t="shared" si="2"/>
        <v>33</v>
      </c>
    </row>
    <row r="8" spans="1:80" s="6" customFormat="1" x14ac:dyDescent="0.25">
      <c r="A8" s="9">
        <v>11042849</v>
      </c>
      <c r="B8" s="9"/>
      <c r="C8" s="22" t="s">
        <v>60</v>
      </c>
      <c r="D8" s="3" t="s">
        <v>14</v>
      </c>
      <c r="E8" s="21">
        <f t="shared" si="3"/>
        <v>45216</v>
      </c>
      <c r="F8" s="21">
        <f t="shared" si="4"/>
        <v>119</v>
      </c>
      <c r="G8" s="18" t="str">
        <f t="shared" si="5"/>
        <v>42-2023</v>
      </c>
      <c r="H8" s="10" t="s">
        <v>114</v>
      </c>
      <c r="I8" s="11" t="s">
        <v>15</v>
      </c>
      <c r="J8" s="10" t="s">
        <v>13</v>
      </c>
      <c r="K8" s="6">
        <f t="shared" si="2"/>
        <v>33</v>
      </c>
    </row>
    <row r="9" spans="1:80" s="6" customFormat="1" x14ac:dyDescent="0.25">
      <c r="A9" s="3">
        <v>11042087</v>
      </c>
      <c r="B9" s="13"/>
      <c r="C9" s="22" t="s">
        <v>16</v>
      </c>
      <c r="D9" s="3" t="s">
        <v>16</v>
      </c>
      <c r="E9" s="21">
        <f t="shared" si="3"/>
        <v>44182</v>
      </c>
      <c r="F9" s="21">
        <f t="shared" si="4"/>
        <v>119</v>
      </c>
      <c r="G9" s="18" t="str">
        <f t="shared" si="5"/>
        <v>51-2020</v>
      </c>
      <c r="H9" s="4" t="s">
        <v>114</v>
      </c>
      <c r="I9" s="5" t="s">
        <v>17</v>
      </c>
      <c r="J9" s="4" t="s">
        <v>13</v>
      </c>
      <c r="K9" s="6">
        <f t="shared" si="2"/>
        <v>33</v>
      </c>
    </row>
    <row r="10" spans="1:80" s="6" customFormat="1" x14ac:dyDescent="0.25">
      <c r="A10" s="3">
        <v>11042092</v>
      </c>
      <c r="B10" s="13"/>
      <c r="C10" s="22" t="s">
        <v>16</v>
      </c>
      <c r="D10" s="3" t="s">
        <v>18</v>
      </c>
      <c r="E10" s="21">
        <f t="shared" si="3"/>
        <v>44182</v>
      </c>
      <c r="F10" s="21">
        <f t="shared" si="4"/>
        <v>119</v>
      </c>
      <c r="G10" s="18" t="str">
        <f t="shared" si="5"/>
        <v>51-2020</v>
      </c>
      <c r="H10" s="8" t="s">
        <v>114</v>
      </c>
      <c r="I10" s="5" t="s">
        <v>19</v>
      </c>
      <c r="J10" s="8" t="s">
        <v>13</v>
      </c>
      <c r="K10" s="6">
        <f t="shared" si="2"/>
        <v>33</v>
      </c>
    </row>
    <row r="11" spans="1:80" s="6" customFormat="1" x14ac:dyDescent="0.25">
      <c r="A11" s="3">
        <v>11041038</v>
      </c>
      <c r="B11" s="13"/>
      <c r="C11" s="22" t="s">
        <v>20</v>
      </c>
      <c r="D11" s="3" t="s">
        <v>21</v>
      </c>
      <c r="E11" s="21">
        <f t="shared" si="3"/>
        <v>44193</v>
      </c>
      <c r="F11" s="21">
        <f t="shared" si="4"/>
        <v>119</v>
      </c>
      <c r="G11" s="18" t="str">
        <f t="shared" si="5"/>
        <v>53-2020</v>
      </c>
      <c r="H11" s="4" t="s">
        <v>114</v>
      </c>
      <c r="I11" s="5" t="s">
        <v>22</v>
      </c>
      <c r="J11" s="4" t="s">
        <v>13</v>
      </c>
      <c r="K11" s="6">
        <f t="shared" si="2"/>
        <v>33</v>
      </c>
    </row>
    <row r="12" spans="1:80" s="6" customFormat="1" x14ac:dyDescent="0.25">
      <c r="A12" s="3">
        <v>11042063</v>
      </c>
      <c r="B12" s="13"/>
      <c r="C12" s="22" t="s">
        <v>20</v>
      </c>
      <c r="D12" s="3" t="s">
        <v>20</v>
      </c>
      <c r="E12" s="21">
        <f t="shared" si="3"/>
        <v>44193</v>
      </c>
      <c r="F12" s="21">
        <f t="shared" si="4"/>
        <v>119</v>
      </c>
      <c r="G12" s="18" t="str">
        <f t="shared" si="5"/>
        <v>53-2020</v>
      </c>
      <c r="H12" s="8" t="s">
        <v>115</v>
      </c>
      <c r="I12" s="5" t="s">
        <v>23</v>
      </c>
      <c r="J12" s="8" t="s">
        <v>13</v>
      </c>
      <c r="K12" s="6">
        <f t="shared" si="2"/>
        <v>33</v>
      </c>
    </row>
    <row r="13" spans="1:80" s="6" customFormat="1" x14ac:dyDescent="0.25">
      <c r="A13" s="3">
        <v>11040996</v>
      </c>
      <c r="B13" s="13"/>
      <c r="C13" s="22" t="s">
        <v>21</v>
      </c>
      <c r="D13" s="3" t="s">
        <v>21</v>
      </c>
      <c r="E13" s="21">
        <f t="shared" si="3"/>
        <v>44194</v>
      </c>
      <c r="F13" s="21">
        <f t="shared" si="4"/>
        <v>119</v>
      </c>
      <c r="G13" s="18" t="str">
        <f t="shared" si="5"/>
        <v>53-2020</v>
      </c>
      <c r="H13" s="4" t="s">
        <v>115</v>
      </c>
      <c r="I13" s="5" t="s">
        <v>24</v>
      </c>
      <c r="J13" s="4" t="s">
        <v>13</v>
      </c>
      <c r="K13" s="6">
        <f t="shared" si="2"/>
        <v>33</v>
      </c>
    </row>
    <row r="14" spans="1:80" s="6" customFormat="1" x14ac:dyDescent="0.25">
      <c r="A14" s="3">
        <v>11041143</v>
      </c>
      <c r="B14" s="13"/>
      <c r="C14" s="22" t="s">
        <v>21</v>
      </c>
      <c r="D14" s="3" t="s">
        <v>21</v>
      </c>
      <c r="E14" s="21">
        <f t="shared" si="3"/>
        <v>44201</v>
      </c>
      <c r="F14" s="21">
        <f t="shared" si="4"/>
        <v>112</v>
      </c>
      <c r="G14" s="18" t="str">
        <f t="shared" si="5"/>
        <v>2-2021</v>
      </c>
      <c r="H14" s="4" t="s">
        <v>115</v>
      </c>
      <c r="I14" s="5" t="s">
        <v>25</v>
      </c>
      <c r="J14" s="4" t="s">
        <v>8</v>
      </c>
      <c r="K14" s="6">
        <f t="shared" si="2"/>
        <v>20</v>
      </c>
    </row>
    <row r="15" spans="1:80" s="6" customFormat="1" x14ac:dyDescent="0.25">
      <c r="A15" s="3">
        <v>11041461</v>
      </c>
      <c r="B15" s="13"/>
      <c r="C15" s="22" t="s">
        <v>21</v>
      </c>
      <c r="D15" s="3" t="s">
        <v>21</v>
      </c>
      <c r="E15" s="21">
        <f t="shared" si="3"/>
        <v>44194</v>
      </c>
      <c r="F15" s="21">
        <f t="shared" si="4"/>
        <v>119</v>
      </c>
      <c r="G15" s="18" t="str">
        <f t="shared" si="5"/>
        <v>53-2020</v>
      </c>
      <c r="H15" s="4" t="s">
        <v>115</v>
      </c>
      <c r="I15" s="5" t="s">
        <v>26</v>
      </c>
      <c r="J15" s="4" t="s">
        <v>13</v>
      </c>
      <c r="K15" s="6">
        <f t="shared" si="2"/>
        <v>33</v>
      </c>
    </row>
    <row r="16" spans="1:80" s="6" customFormat="1" x14ac:dyDescent="0.25">
      <c r="A16" s="3">
        <v>11042055</v>
      </c>
      <c r="B16" s="13"/>
      <c r="C16" s="22" t="s">
        <v>21</v>
      </c>
      <c r="D16" s="3" t="s">
        <v>21</v>
      </c>
      <c r="E16" s="21">
        <f t="shared" si="3"/>
        <v>44194</v>
      </c>
      <c r="F16" s="21">
        <f t="shared" si="4"/>
        <v>119</v>
      </c>
      <c r="G16" s="18" t="str">
        <f t="shared" si="5"/>
        <v>53-2020</v>
      </c>
      <c r="H16" s="4" t="s">
        <v>115</v>
      </c>
      <c r="I16" s="5" t="s">
        <v>27</v>
      </c>
      <c r="J16" s="4" t="s">
        <v>13</v>
      </c>
      <c r="K16" s="6">
        <f t="shared" si="2"/>
        <v>33</v>
      </c>
    </row>
    <row r="17" spans="1:11" s="6" customFormat="1" x14ac:dyDescent="0.25">
      <c r="A17" s="8">
        <v>11042061</v>
      </c>
      <c r="B17" s="14"/>
      <c r="C17" s="22" t="s">
        <v>21</v>
      </c>
      <c r="D17" s="3" t="s">
        <v>21</v>
      </c>
      <c r="E17" s="21">
        <f t="shared" si="3"/>
        <v>44194</v>
      </c>
      <c r="F17" s="21">
        <f t="shared" si="4"/>
        <v>119</v>
      </c>
      <c r="G17" s="18" t="str">
        <f t="shared" si="5"/>
        <v>53-2020</v>
      </c>
      <c r="H17" s="8" t="s">
        <v>115</v>
      </c>
      <c r="I17" s="12" t="s">
        <v>28</v>
      </c>
      <c r="J17" s="8" t="s">
        <v>13</v>
      </c>
      <c r="K17" s="6">
        <f t="shared" si="2"/>
        <v>33</v>
      </c>
    </row>
    <row r="18" spans="1:11" s="6" customFormat="1" x14ac:dyDescent="0.25">
      <c r="A18" s="3">
        <v>11040717</v>
      </c>
      <c r="B18" s="13"/>
      <c r="C18" s="22" t="s">
        <v>29</v>
      </c>
      <c r="D18" s="3" t="s">
        <v>29</v>
      </c>
      <c r="E18" s="21">
        <f t="shared" si="3"/>
        <v>44198</v>
      </c>
      <c r="F18" s="21">
        <f t="shared" si="4"/>
        <v>119</v>
      </c>
      <c r="G18" s="18" t="str">
        <f t="shared" si="5"/>
        <v>1-2021</v>
      </c>
      <c r="H18" s="4" t="s">
        <v>115</v>
      </c>
      <c r="I18" s="5" t="s">
        <v>30</v>
      </c>
      <c r="J18" s="4" t="s">
        <v>13</v>
      </c>
      <c r="K18" s="6">
        <f t="shared" si="2"/>
        <v>33</v>
      </c>
    </row>
    <row r="19" spans="1:11" s="6" customFormat="1" x14ac:dyDescent="0.25">
      <c r="A19" s="3">
        <v>11042090</v>
      </c>
      <c r="B19" s="13"/>
      <c r="C19" s="22" t="s">
        <v>31</v>
      </c>
      <c r="D19" s="3" t="s">
        <v>31</v>
      </c>
      <c r="E19" s="21">
        <f t="shared" si="3"/>
        <v>44208</v>
      </c>
      <c r="F19" s="21">
        <f t="shared" si="4"/>
        <v>112</v>
      </c>
      <c r="G19" s="18" t="str">
        <f t="shared" si="5"/>
        <v>3-2021</v>
      </c>
      <c r="H19" s="8" t="s">
        <v>118</v>
      </c>
      <c r="I19" s="5" t="s">
        <v>32</v>
      </c>
      <c r="J19" s="8" t="s">
        <v>8</v>
      </c>
      <c r="K19" s="6">
        <f t="shared" si="2"/>
        <v>20</v>
      </c>
    </row>
    <row r="20" spans="1:11" s="6" customFormat="1" x14ac:dyDescent="0.25">
      <c r="A20" s="3">
        <v>11042100</v>
      </c>
      <c r="B20" s="13"/>
      <c r="C20" s="22" t="s">
        <v>31</v>
      </c>
      <c r="D20" s="3" t="s">
        <v>31</v>
      </c>
      <c r="E20" s="21">
        <f t="shared" si="3"/>
        <v>44208</v>
      </c>
      <c r="F20" s="21">
        <f t="shared" si="4"/>
        <v>112</v>
      </c>
      <c r="G20" s="18" t="str">
        <f t="shared" si="5"/>
        <v>3-2021</v>
      </c>
      <c r="H20" s="4" t="s">
        <v>118</v>
      </c>
      <c r="I20" s="5" t="s">
        <v>33</v>
      </c>
      <c r="J20" s="4" t="s">
        <v>8</v>
      </c>
      <c r="K20" s="6">
        <f t="shared" si="2"/>
        <v>20</v>
      </c>
    </row>
    <row r="21" spans="1:11" s="6" customFormat="1" x14ac:dyDescent="0.25">
      <c r="A21" s="3">
        <v>11042030</v>
      </c>
      <c r="B21" s="13"/>
      <c r="C21" s="22" t="s">
        <v>34</v>
      </c>
      <c r="D21" s="3" t="s">
        <v>34</v>
      </c>
      <c r="E21" s="21">
        <f t="shared" si="3"/>
        <v>44195</v>
      </c>
      <c r="F21" s="21">
        <f t="shared" si="4"/>
        <v>126</v>
      </c>
      <c r="G21" s="18" t="str">
        <f t="shared" si="5"/>
        <v>53-2020</v>
      </c>
      <c r="H21" s="4" t="s">
        <v>118</v>
      </c>
      <c r="I21" s="5" t="s">
        <v>35</v>
      </c>
      <c r="J21" s="4" t="s">
        <v>36</v>
      </c>
      <c r="K21" s="6">
        <f t="shared" si="2"/>
        <v>44</v>
      </c>
    </row>
    <row r="22" spans="1:11" s="6" customFormat="1" x14ac:dyDescent="0.25">
      <c r="A22" s="3">
        <v>11042093</v>
      </c>
      <c r="B22" s="13"/>
      <c r="C22" s="22" t="s">
        <v>37</v>
      </c>
      <c r="D22" s="3" t="s">
        <v>38</v>
      </c>
      <c r="E22" s="21">
        <f t="shared" si="3"/>
        <v>44211</v>
      </c>
      <c r="F22" s="21">
        <f t="shared" si="4"/>
        <v>112</v>
      </c>
      <c r="G22" s="18" t="str">
        <f t="shared" si="5"/>
        <v>3-2021</v>
      </c>
      <c r="H22" s="4" t="s">
        <v>118</v>
      </c>
      <c r="I22" s="5" t="s">
        <v>39</v>
      </c>
      <c r="J22" s="4" t="s">
        <v>8</v>
      </c>
      <c r="K22" s="6">
        <f t="shared" si="2"/>
        <v>20</v>
      </c>
    </row>
    <row r="23" spans="1:11" s="6" customFormat="1" x14ac:dyDescent="0.25">
      <c r="A23" s="3">
        <v>11042062</v>
      </c>
      <c r="B23" s="13"/>
      <c r="C23" s="22" t="s">
        <v>40</v>
      </c>
      <c r="D23" s="3" t="s">
        <v>40</v>
      </c>
      <c r="E23" s="21">
        <f t="shared" si="3"/>
        <v>44212</v>
      </c>
      <c r="F23" s="21">
        <f t="shared" si="4"/>
        <v>112</v>
      </c>
      <c r="G23" s="18" t="str">
        <f t="shared" si="5"/>
        <v>3-2021</v>
      </c>
      <c r="H23" s="4" t="s">
        <v>118</v>
      </c>
      <c r="I23" s="5" t="s">
        <v>41</v>
      </c>
      <c r="J23" s="4" t="s">
        <v>8</v>
      </c>
      <c r="K23" s="6">
        <f t="shared" si="2"/>
        <v>20</v>
      </c>
    </row>
    <row r="24" spans="1:11" s="6" customFormat="1" x14ac:dyDescent="0.25">
      <c r="A24" s="3">
        <v>11041465</v>
      </c>
      <c r="B24" s="13"/>
      <c r="C24" s="22" t="s">
        <v>42</v>
      </c>
      <c r="D24" s="3" t="s">
        <v>43</v>
      </c>
      <c r="E24" s="21">
        <f t="shared" si="3"/>
        <v>44215</v>
      </c>
      <c r="F24" s="21">
        <f t="shared" si="4"/>
        <v>112</v>
      </c>
      <c r="G24" s="18" t="str">
        <f t="shared" si="5"/>
        <v>4-2021</v>
      </c>
      <c r="H24" s="4" t="s">
        <v>118</v>
      </c>
      <c r="I24" s="5" t="s">
        <v>44</v>
      </c>
      <c r="J24" s="4" t="s">
        <v>8</v>
      </c>
      <c r="K24" s="6">
        <f t="shared" si="2"/>
        <v>20</v>
      </c>
    </row>
    <row r="25" spans="1:11" s="6" customFormat="1" x14ac:dyDescent="0.25">
      <c r="A25" s="3">
        <v>11041160</v>
      </c>
      <c r="B25" s="13"/>
      <c r="C25" s="22" t="s">
        <v>45</v>
      </c>
      <c r="D25" s="3" t="s">
        <v>45</v>
      </c>
      <c r="E25" s="21">
        <f t="shared" si="3"/>
        <v>44217</v>
      </c>
      <c r="F25" s="21">
        <f t="shared" si="4"/>
        <v>112</v>
      </c>
      <c r="G25" s="18" t="str">
        <f t="shared" si="5"/>
        <v>4-2021</v>
      </c>
      <c r="H25" s="4" t="s">
        <v>117</v>
      </c>
      <c r="I25" s="5" t="s">
        <v>46</v>
      </c>
      <c r="J25" s="4" t="s">
        <v>8</v>
      </c>
      <c r="K25" s="6">
        <f t="shared" si="2"/>
        <v>20</v>
      </c>
    </row>
    <row r="26" spans="1:11" s="6" customFormat="1" x14ac:dyDescent="0.25">
      <c r="A26" s="3">
        <v>11041340</v>
      </c>
      <c r="B26" s="13"/>
      <c r="C26" s="22" t="s">
        <v>45</v>
      </c>
      <c r="D26" s="3" t="s">
        <v>43</v>
      </c>
      <c r="E26" s="21">
        <f t="shared" si="3"/>
        <v>44210</v>
      </c>
      <c r="F26" s="21">
        <f t="shared" si="4"/>
        <v>119</v>
      </c>
      <c r="G26" s="18" t="str">
        <f t="shared" si="5"/>
        <v>3-2021</v>
      </c>
      <c r="H26" s="4" t="s">
        <v>117</v>
      </c>
      <c r="I26" s="5" t="s">
        <v>47</v>
      </c>
      <c r="J26" s="4" t="s">
        <v>13</v>
      </c>
      <c r="K26" s="6">
        <f t="shared" si="2"/>
        <v>33</v>
      </c>
    </row>
    <row r="27" spans="1:11" s="6" customFormat="1" x14ac:dyDescent="0.25">
      <c r="A27" s="3">
        <v>11041379</v>
      </c>
      <c r="B27" s="13"/>
      <c r="C27" s="22" t="s">
        <v>45</v>
      </c>
      <c r="D27" s="3" t="s">
        <v>43</v>
      </c>
      <c r="E27" s="21">
        <f t="shared" si="3"/>
        <v>44217</v>
      </c>
      <c r="F27" s="21">
        <f t="shared" si="4"/>
        <v>112</v>
      </c>
      <c r="G27" s="18" t="str">
        <f t="shared" si="5"/>
        <v>4-2021</v>
      </c>
      <c r="H27" s="4" t="s">
        <v>117</v>
      </c>
      <c r="I27" s="5" t="s">
        <v>48</v>
      </c>
      <c r="J27" s="4" t="s">
        <v>8</v>
      </c>
      <c r="K27" s="6">
        <f t="shared" si="2"/>
        <v>20</v>
      </c>
    </row>
    <row r="28" spans="1:11" s="6" customFormat="1" x14ac:dyDescent="0.25">
      <c r="A28" s="3">
        <v>11041470</v>
      </c>
      <c r="B28" s="13"/>
      <c r="C28" s="22" t="s">
        <v>45</v>
      </c>
      <c r="D28" s="3" t="s">
        <v>45</v>
      </c>
      <c r="E28" s="21">
        <f t="shared" si="3"/>
        <v>44301</v>
      </c>
      <c r="F28" s="21">
        <f t="shared" si="4"/>
        <v>28</v>
      </c>
      <c r="G28" s="18" t="str">
        <f t="shared" si="5"/>
        <v>16-2021</v>
      </c>
      <c r="H28" s="4" t="s">
        <v>117</v>
      </c>
      <c r="I28" s="5" t="s">
        <v>49</v>
      </c>
      <c r="J28" s="4" t="s">
        <v>50</v>
      </c>
      <c r="K28" s="6">
        <f t="shared" si="2"/>
        <v>10</v>
      </c>
    </row>
    <row r="29" spans="1:11" s="6" customFormat="1" x14ac:dyDescent="0.25">
      <c r="A29" s="3">
        <v>11042058</v>
      </c>
      <c r="B29" s="13"/>
      <c r="C29" s="22" t="s">
        <v>45</v>
      </c>
      <c r="D29" s="3" t="s">
        <v>45</v>
      </c>
      <c r="E29" s="21">
        <f t="shared" si="3"/>
        <v>44210</v>
      </c>
      <c r="F29" s="21">
        <f t="shared" si="4"/>
        <v>119</v>
      </c>
      <c r="G29" s="18" t="str">
        <f t="shared" si="5"/>
        <v>3-2021</v>
      </c>
      <c r="H29" s="4" t="s">
        <v>117</v>
      </c>
      <c r="I29" s="5" t="s">
        <v>51</v>
      </c>
      <c r="J29" s="4" t="s">
        <v>13</v>
      </c>
      <c r="K29" s="6">
        <f t="shared" si="2"/>
        <v>33</v>
      </c>
    </row>
    <row r="30" spans="1:11" s="6" customFormat="1" x14ac:dyDescent="0.25"/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E6705-277A-4492-97A1-15714F25EA0A}">
  <dimension ref="A1:BO35"/>
  <sheetViews>
    <sheetView zoomScale="70" zoomScaleNormal="70" workbookViewId="0">
      <selection activeCell="B27" sqref="B27"/>
    </sheetView>
  </sheetViews>
  <sheetFormatPr defaultRowHeight="15" x14ac:dyDescent="0.25"/>
  <cols>
    <col min="16" max="67" width="3.85546875" bestFit="1" customWidth="1"/>
  </cols>
  <sheetData>
    <row r="1" spans="1:67" ht="15.75" thickBot="1" x14ac:dyDescent="0.3">
      <c r="P1" s="34" t="s">
        <v>54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6"/>
    </row>
    <row r="2" spans="1:67" ht="39.75" x14ac:dyDescent="0.25">
      <c r="P2" s="23" t="s">
        <v>62</v>
      </c>
      <c r="Q2" s="23" t="s">
        <v>63</v>
      </c>
      <c r="R2" s="23" t="s">
        <v>64</v>
      </c>
      <c r="S2" s="23" t="s">
        <v>65</v>
      </c>
      <c r="T2" s="23" t="s">
        <v>66</v>
      </c>
      <c r="U2" s="23" t="s">
        <v>67</v>
      </c>
      <c r="V2" s="23" t="s">
        <v>68</v>
      </c>
      <c r="W2" s="23" t="s">
        <v>69</v>
      </c>
      <c r="X2" s="23" t="s">
        <v>70</v>
      </c>
      <c r="Y2" s="23" t="s">
        <v>71</v>
      </c>
      <c r="Z2" s="23" t="s">
        <v>72</v>
      </c>
      <c r="AA2" s="23" t="s">
        <v>73</v>
      </c>
      <c r="AB2" s="23" t="s">
        <v>74</v>
      </c>
      <c r="AC2" s="23" t="s">
        <v>75</v>
      </c>
      <c r="AD2" s="23" t="s">
        <v>76</v>
      </c>
      <c r="AE2" s="23" t="s">
        <v>77</v>
      </c>
      <c r="AF2" s="23" t="s">
        <v>78</v>
      </c>
      <c r="AG2" s="23" t="s">
        <v>79</v>
      </c>
      <c r="AH2" s="23" t="s">
        <v>80</v>
      </c>
      <c r="AI2" s="23" t="s">
        <v>81</v>
      </c>
      <c r="AJ2" s="23" t="s">
        <v>82</v>
      </c>
      <c r="AK2" s="23" t="s">
        <v>83</v>
      </c>
      <c r="AL2" s="23" t="s">
        <v>84</v>
      </c>
      <c r="AM2" s="23" t="s">
        <v>85</v>
      </c>
      <c r="AN2" s="23" t="s">
        <v>86</v>
      </c>
      <c r="AO2" s="23" t="s">
        <v>87</v>
      </c>
      <c r="AP2" s="23" t="s">
        <v>88</v>
      </c>
      <c r="AQ2" s="23" t="s">
        <v>89</v>
      </c>
      <c r="AR2" s="23" t="s">
        <v>90</v>
      </c>
      <c r="AS2" s="23" t="s">
        <v>91</v>
      </c>
      <c r="AT2" s="23" t="s">
        <v>92</v>
      </c>
      <c r="AU2" s="23" t="s">
        <v>93</v>
      </c>
      <c r="AV2" s="23" t="s">
        <v>94</v>
      </c>
      <c r="AW2" s="23" t="s">
        <v>95</v>
      </c>
      <c r="AX2" s="23" t="s">
        <v>96</v>
      </c>
      <c r="AY2" s="23" t="s">
        <v>97</v>
      </c>
      <c r="AZ2" s="23" t="s">
        <v>98</v>
      </c>
      <c r="BA2" s="23" t="s">
        <v>99</v>
      </c>
      <c r="BB2" s="23" t="s">
        <v>100</v>
      </c>
      <c r="BC2" s="23" t="s">
        <v>101</v>
      </c>
      <c r="BD2" s="23" t="s">
        <v>102</v>
      </c>
      <c r="BE2" s="23" t="s">
        <v>103</v>
      </c>
      <c r="BF2" s="23" t="s">
        <v>104</v>
      </c>
      <c r="BG2" s="23" t="s">
        <v>105</v>
      </c>
      <c r="BH2" s="23" t="s">
        <v>106</v>
      </c>
      <c r="BI2" s="23" t="s">
        <v>107</v>
      </c>
      <c r="BJ2" s="23" t="s">
        <v>108</v>
      </c>
      <c r="BK2" s="23" t="s">
        <v>109</v>
      </c>
      <c r="BL2" s="23" t="s">
        <v>110</v>
      </c>
      <c r="BM2" s="23" t="s">
        <v>111</v>
      </c>
      <c r="BN2" s="23" t="s">
        <v>112</v>
      </c>
      <c r="BO2" s="23" t="s">
        <v>113</v>
      </c>
    </row>
    <row r="3" spans="1:67" ht="16.5" x14ac:dyDescent="0.25">
      <c r="O3" s="19" t="s">
        <v>114</v>
      </c>
      <c r="P3" s="20">
        <v>16</v>
      </c>
      <c r="Q3" s="20">
        <f>P3</f>
        <v>16</v>
      </c>
      <c r="R3" s="20">
        <f t="shared" ref="R3:BO6" si="0">Q3</f>
        <v>16</v>
      </c>
      <c r="S3" s="20">
        <f t="shared" si="0"/>
        <v>16</v>
      </c>
      <c r="T3" s="20">
        <f t="shared" si="0"/>
        <v>16</v>
      </c>
      <c r="U3" s="20">
        <f t="shared" si="0"/>
        <v>16</v>
      </c>
      <c r="V3" s="20">
        <f t="shared" si="0"/>
        <v>16</v>
      </c>
      <c r="W3" s="20">
        <f t="shared" si="0"/>
        <v>16</v>
      </c>
      <c r="X3" s="20">
        <f t="shared" si="0"/>
        <v>16</v>
      </c>
      <c r="Y3" s="20">
        <f t="shared" si="0"/>
        <v>16</v>
      </c>
      <c r="Z3" s="20">
        <f t="shared" si="0"/>
        <v>16</v>
      </c>
      <c r="AA3" s="20">
        <f t="shared" si="0"/>
        <v>16</v>
      </c>
      <c r="AB3" s="20">
        <f t="shared" si="0"/>
        <v>16</v>
      </c>
      <c r="AC3" s="20">
        <f t="shared" si="0"/>
        <v>16</v>
      </c>
      <c r="AD3" s="20">
        <f t="shared" si="0"/>
        <v>16</v>
      </c>
      <c r="AE3" s="20">
        <f t="shared" si="0"/>
        <v>16</v>
      </c>
      <c r="AF3" s="20">
        <f t="shared" si="0"/>
        <v>16</v>
      </c>
      <c r="AG3" s="20">
        <f t="shared" si="0"/>
        <v>16</v>
      </c>
      <c r="AH3" s="20">
        <f t="shared" si="0"/>
        <v>16</v>
      </c>
      <c r="AI3" s="20">
        <f t="shared" si="0"/>
        <v>16</v>
      </c>
      <c r="AJ3" s="20">
        <f t="shared" si="0"/>
        <v>16</v>
      </c>
      <c r="AK3" s="20">
        <f t="shared" si="0"/>
        <v>16</v>
      </c>
      <c r="AL3" s="20">
        <f t="shared" si="0"/>
        <v>16</v>
      </c>
      <c r="AM3" s="20">
        <f t="shared" si="0"/>
        <v>16</v>
      </c>
      <c r="AN3" s="20">
        <f t="shared" si="0"/>
        <v>16</v>
      </c>
      <c r="AO3" s="20">
        <f t="shared" si="0"/>
        <v>16</v>
      </c>
      <c r="AP3" s="20">
        <f t="shared" si="0"/>
        <v>16</v>
      </c>
      <c r="AQ3" s="20">
        <f t="shared" si="0"/>
        <v>16</v>
      </c>
      <c r="AR3" s="20">
        <f t="shared" si="0"/>
        <v>16</v>
      </c>
      <c r="AS3" s="20">
        <f t="shared" si="0"/>
        <v>16</v>
      </c>
      <c r="AT3" s="20">
        <f t="shared" si="0"/>
        <v>16</v>
      </c>
      <c r="AU3" s="20">
        <f t="shared" si="0"/>
        <v>16</v>
      </c>
      <c r="AV3" s="20">
        <f t="shared" si="0"/>
        <v>16</v>
      </c>
      <c r="AW3" s="20">
        <f t="shared" si="0"/>
        <v>16</v>
      </c>
      <c r="AX3" s="20">
        <f t="shared" si="0"/>
        <v>16</v>
      </c>
      <c r="AY3" s="20">
        <f t="shared" si="0"/>
        <v>16</v>
      </c>
      <c r="AZ3" s="20">
        <f t="shared" si="0"/>
        <v>16</v>
      </c>
      <c r="BA3" s="20">
        <f t="shared" si="0"/>
        <v>16</v>
      </c>
      <c r="BB3" s="20">
        <f t="shared" si="0"/>
        <v>16</v>
      </c>
      <c r="BC3" s="20">
        <f t="shared" si="0"/>
        <v>16</v>
      </c>
      <c r="BD3" s="20">
        <f t="shared" si="0"/>
        <v>16</v>
      </c>
      <c r="BE3" s="20">
        <f t="shared" si="0"/>
        <v>16</v>
      </c>
      <c r="BF3" s="20">
        <f t="shared" si="0"/>
        <v>16</v>
      </c>
      <c r="BG3" s="20">
        <f t="shared" si="0"/>
        <v>16</v>
      </c>
      <c r="BH3" s="20">
        <f t="shared" si="0"/>
        <v>16</v>
      </c>
      <c r="BI3" s="20">
        <f t="shared" si="0"/>
        <v>16</v>
      </c>
      <c r="BJ3" s="20">
        <f t="shared" si="0"/>
        <v>16</v>
      </c>
      <c r="BK3" s="20">
        <f t="shared" si="0"/>
        <v>16</v>
      </c>
      <c r="BL3" s="20">
        <f t="shared" si="0"/>
        <v>16</v>
      </c>
      <c r="BM3" s="20">
        <f t="shared" si="0"/>
        <v>16</v>
      </c>
      <c r="BN3" s="20">
        <f t="shared" si="0"/>
        <v>16</v>
      </c>
      <c r="BO3" s="20">
        <f t="shared" si="0"/>
        <v>16</v>
      </c>
    </row>
    <row r="4" spans="1:67" ht="16.5" x14ac:dyDescent="0.25">
      <c r="O4" s="19" t="s">
        <v>115</v>
      </c>
      <c r="P4" s="20">
        <v>36</v>
      </c>
      <c r="Q4" s="20">
        <f t="shared" ref="Q4:AF6" si="1">P4</f>
        <v>36</v>
      </c>
      <c r="R4" s="20">
        <f t="shared" si="1"/>
        <v>36</v>
      </c>
      <c r="S4" s="20">
        <f t="shared" si="1"/>
        <v>36</v>
      </c>
      <c r="T4" s="20">
        <f t="shared" si="1"/>
        <v>36</v>
      </c>
      <c r="U4" s="20">
        <f t="shared" si="1"/>
        <v>36</v>
      </c>
      <c r="V4" s="20">
        <f t="shared" si="1"/>
        <v>36</v>
      </c>
      <c r="W4" s="20">
        <f t="shared" si="1"/>
        <v>36</v>
      </c>
      <c r="X4" s="20">
        <f t="shared" si="1"/>
        <v>36</v>
      </c>
      <c r="Y4" s="20">
        <f t="shared" si="1"/>
        <v>36</v>
      </c>
      <c r="Z4" s="20">
        <f t="shared" si="1"/>
        <v>36</v>
      </c>
      <c r="AA4" s="20">
        <f t="shared" si="1"/>
        <v>36</v>
      </c>
      <c r="AB4" s="20">
        <f t="shared" si="1"/>
        <v>36</v>
      </c>
      <c r="AC4" s="20">
        <f t="shared" si="1"/>
        <v>36</v>
      </c>
      <c r="AD4" s="20">
        <f t="shared" si="1"/>
        <v>36</v>
      </c>
      <c r="AE4" s="20">
        <f t="shared" si="1"/>
        <v>36</v>
      </c>
      <c r="AF4" s="20">
        <f t="shared" si="1"/>
        <v>36</v>
      </c>
      <c r="AG4" s="20">
        <f t="shared" si="0"/>
        <v>36</v>
      </c>
      <c r="AH4" s="20">
        <f t="shared" si="0"/>
        <v>36</v>
      </c>
      <c r="AI4" s="20">
        <f t="shared" si="0"/>
        <v>36</v>
      </c>
      <c r="AJ4" s="20">
        <f t="shared" si="0"/>
        <v>36</v>
      </c>
      <c r="AK4" s="20">
        <f t="shared" si="0"/>
        <v>36</v>
      </c>
      <c r="AL4" s="20">
        <f t="shared" si="0"/>
        <v>36</v>
      </c>
      <c r="AM4" s="20">
        <f t="shared" si="0"/>
        <v>36</v>
      </c>
      <c r="AN4" s="20">
        <f t="shared" si="0"/>
        <v>36</v>
      </c>
      <c r="AO4" s="20">
        <f t="shared" si="0"/>
        <v>36</v>
      </c>
      <c r="AP4" s="20">
        <f t="shared" si="0"/>
        <v>36</v>
      </c>
      <c r="AQ4" s="20">
        <f t="shared" si="0"/>
        <v>36</v>
      </c>
      <c r="AR4" s="20">
        <f t="shared" si="0"/>
        <v>36</v>
      </c>
      <c r="AS4" s="20">
        <f t="shared" si="0"/>
        <v>36</v>
      </c>
      <c r="AT4" s="20">
        <f t="shared" si="0"/>
        <v>36</v>
      </c>
      <c r="AU4" s="20">
        <f t="shared" si="0"/>
        <v>36</v>
      </c>
      <c r="AV4" s="20">
        <f t="shared" si="0"/>
        <v>36</v>
      </c>
      <c r="AW4" s="20">
        <f t="shared" si="0"/>
        <v>36</v>
      </c>
      <c r="AX4" s="20">
        <f t="shared" si="0"/>
        <v>36</v>
      </c>
      <c r="AY4" s="20">
        <f t="shared" si="0"/>
        <v>36</v>
      </c>
      <c r="AZ4" s="20">
        <f t="shared" si="0"/>
        <v>36</v>
      </c>
      <c r="BA4" s="20">
        <f t="shared" si="0"/>
        <v>36</v>
      </c>
      <c r="BB4" s="20">
        <f t="shared" si="0"/>
        <v>36</v>
      </c>
      <c r="BC4" s="20">
        <f t="shared" si="0"/>
        <v>36</v>
      </c>
      <c r="BD4" s="20">
        <f t="shared" si="0"/>
        <v>36</v>
      </c>
      <c r="BE4" s="20">
        <f t="shared" si="0"/>
        <v>36</v>
      </c>
      <c r="BF4" s="20">
        <f t="shared" si="0"/>
        <v>36</v>
      </c>
      <c r="BG4" s="20">
        <f t="shared" si="0"/>
        <v>36</v>
      </c>
      <c r="BH4" s="20">
        <f t="shared" si="0"/>
        <v>36</v>
      </c>
      <c r="BI4" s="20">
        <f t="shared" si="0"/>
        <v>36</v>
      </c>
      <c r="BJ4" s="20">
        <f t="shared" si="0"/>
        <v>36</v>
      </c>
      <c r="BK4" s="20">
        <f t="shared" si="0"/>
        <v>36</v>
      </c>
      <c r="BL4" s="20">
        <f t="shared" si="0"/>
        <v>36</v>
      </c>
      <c r="BM4" s="20">
        <f t="shared" si="0"/>
        <v>36</v>
      </c>
      <c r="BN4" s="20">
        <f t="shared" si="0"/>
        <v>36</v>
      </c>
      <c r="BO4" s="20">
        <f t="shared" si="0"/>
        <v>36</v>
      </c>
    </row>
    <row r="5" spans="1:67" ht="16.5" x14ac:dyDescent="0.25">
      <c r="O5" s="19" t="s">
        <v>116</v>
      </c>
      <c r="P5" s="20">
        <v>24</v>
      </c>
      <c r="Q5" s="20">
        <f t="shared" si="1"/>
        <v>24</v>
      </c>
      <c r="R5" s="20">
        <f t="shared" si="0"/>
        <v>24</v>
      </c>
      <c r="S5" s="20">
        <f t="shared" si="0"/>
        <v>24</v>
      </c>
      <c r="T5" s="20">
        <f t="shared" si="0"/>
        <v>24</v>
      </c>
      <c r="U5" s="20">
        <f t="shared" si="0"/>
        <v>24</v>
      </c>
      <c r="V5" s="20">
        <f t="shared" si="0"/>
        <v>24</v>
      </c>
      <c r="W5" s="20">
        <f t="shared" si="0"/>
        <v>24</v>
      </c>
      <c r="X5" s="20">
        <f t="shared" si="0"/>
        <v>24</v>
      </c>
      <c r="Y5" s="20">
        <f t="shared" si="0"/>
        <v>24</v>
      </c>
      <c r="Z5" s="20">
        <f t="shared" si="0"/>
        <v>24</v>
      </c>
      <c r="AA5" s="20">
        <f t="shared" si="0"/>
        <v>24</v>
      </c>
      <c r="AB5" s="20">
        <f t="shared" si="0"/>
        <v>24</v>
      </c>
      <c r="AC5" s="20">
        <f t="shared" si="0"/>
        <v>24</v>
      </c>
      <c r="AD5" s="20">
        <f t="shared" si="0"/>
        <v>24</v>
      </c>
      <c r="AE5" s="20">
        <f t="shared" si="0"/>
        <v>24</v>
      </c>
      <c r="AF5" s="20">
        <f t="shared" si="0"/>
        <v>24</v>
      </c>
      <c r="AG5" s="20">
        <f t="shared" si="0"/>
        <v>24</v>
      </c>
      <c r="AH5" s="20">
        <f t="shared" si="0"/>
        <v>24</v>
      </c>
      <c r="AI5" s="20">
        <f t="shared" si="0"/>
        <v>24</v>
      </c>
      <c r="AJ5" s="20">
        <f t="shared" si="0"/>
        <v>24</v>
      </c>
      <c r="AK5" s="20">
        <f t="shared" si="0"/>
        <v>24</v>
      </c>
      <c r="AL5" s="20">
        <f t="shared" si="0"/>
        <v>24</v>
      </c>
      <c r="AM5" s="20">
        <f t="shared" si="0"/>
        <v>24</v>
      </c>
      <c r="AN5" s="20">
        <f t="shared" si="0"/>
        <v>24</v>
      </c>
      <c r="AO5" s="20">
        <f t="shared" si="0"/>
        <v>24</v>
      </c>
      <c r="AP5" s="20">
        <f t="shared" si="0"/>
        <v>24</v>
      </c>
      <c r="AQ5" s="20">
        <f t="shared" si="0"/>
        <v>24</v>
      </c>
      <c r="AR5" s="20">
        <f t="shared" si="0"/>
        <v>24</v>
      </c>
      <c r="AS5" s="20">
        <f t="shared" si="0"/>
        <v>24</v>
      </c>
      <c r="AT5" s="20">
        <f t="shared" si="0"/>
        <v>24</v>
      </c>
      <c r="AU5" s="20">
        <f t="shared" si="0"/>
        <v>24</v>
      </c>
      <c r="AV5" s="20">
        <f t="shared" si="0"/>
        <v>24</v>
      </c>
      <c r="AW5" s="20">
        <f t="shared" si="0"/>
        <v>24</v>
      </c>
      <c r="AX5" s="20">
        <f t="shared" si="0"/>
        <v>24</v>
      </c>
      <c r="AY5" s="20">
        <f t="shared" si="0"/>
        <v>24</v>
      </c>
      <c r="AZ5" s="20">
        <f t="shared" si="0"/>
        <v>24</v>
      </c>
      <c r="BA5" s="20">
        <f t="shared" si="0"/>
        <v>24</v>
      </c>
      <c r="BB5" s="20">
        <f t="shared" si="0"/>
        <v>24</v>
      </c>
      <c r="BC5" s="20">
        <f t="shared" si="0"/>
        <v>24</v>
      </c>
      <c r="BD5" s="20">
        <f t="shared" si="0"/>
        <v>24</v>
      </c>
      <c r="BE5" s="20">
        <f t="shared" si="0"/>
        <v>24</v>
      </c>
      <c r="BF5" s="20">
        <f t="shared" si="0"/>
        <v>24</v>
      </c>
      <c r="BG5" s="20">
        <f t="shared" si="0"/>
        <v>24</v>
      </c>
      <c r="BH5" s="20">
        <f t="shared" si="0"/>
        <v>24</v>
      </c>
      <c r="BI5" s="20">
        <f t="shared" si="0"/>
        <v>24</v>
      </c>
      <c r="BJ5" s="20">
        <f t="shared" si="0"/>
        <v>24</v>
      </c>
      <c r="BK5" s="20">
        <f t="shared" si="0"/>
        <v>24</v>
      </c>
      <c r="BL5" s="20">
        <f t="shared" si="0"/>
        <v>24</v>
      </c>
      <c r="BM5" s="20">
        <f t="shared" si="0"/>
        <v>24</v>
      </c>
      <c r="BN5" s="20">
        <f t="shared" si="0"/>
        <v>24</v>
      </c>
      <c r="BO5" s="20">
        <f t="shared" si="0"/>
        <v>24</v>
      </c>
    </row>
    <row r="6" spans="1:67" ht="16.5" x14ac:dyDescent="0.25">
      <c r="O6" s="19" t="s">
        <v>117</v>
      </c>
      <c r="P6" s="20">
        <v>16</v>
      </c>
      <c r="Q6" s="20">
        <f t="shared" si="1"/>
        <v>16</v>
      </c>
      <c r="R6" s="20">
        <f t="shared" si="0"/>
        <v>16</v>
      </c>
      <c r="S6" s="20">
        <f t="shared" si="0"/>
        <v>16</v>
      </c>
      <c r="T6" s="20">
        <f t="shared" si="0"/>
        <v>16</v>
      </c>
      <c r="U6" s="20">
        <f t="shared" si="0"/>
        <v>16</v>
      </c>
      <c r="V6" s="20">
        <f t="shared" si="0"/>
        <v>16</v>
      </c>
      <c r="W6" s="20">
        <f t="shared" si="0"/>
        <v>16</v>
      </c>
      <c r="X6" s="20">
        <f t="shared" si="0"/>
        <v>16</v>
      </c>
      <c r="Y6" s="20">
        <f t="shared" si="0"/>
        <v>16</v>
      </c>
      <c r="Z6" s="20">
        <f t="shared" si="0"/>
        <v>16</v>
      </c>
      <c r="AA6" s="20">
        <f t="shared" si="0"/>
        <v>16</v>
      </c>
      <c r="AB6" s="20">
        <f t="shared" si="0"/>
        <v>16</v>
      </c>
      <c r="AC6" s="20">
        <f t="shared" si="0"/>
        <v>16</v>
      </c>
      <c r="AD6" s="20">
        <f t="shared" si="0"/>
        <v>16</v>
      </c>
      <c r="AE6" s="20">
        <f t="shared" si="0"/>
        <v>16</v>
      </c>
      <c r="AF6" s="20">
        <f t="shared" si="0"/>
        <v>16</v>
      </c>
      <c r="AG6" s="20">
        <f t="shared" si="0"/>
        <v>16</v>
      </c>
      <c r="AH6" s="20">
        <f t="shared" si="0"/>
        <v>16</v>
      </c>
      <c r="AI6" s="20">
        <f t="shared" si="0"/>
        <v>16</v>
      </c>
      <c r="AJ6" s="20">
        <f t="shared" si="0"/>
        <v>16</v>
      </c>
      <c r="AK6" s="20">
        <f t="shared" si="0"/>
        <v>16</v>
      </c>
      <c r="AL6" s="20">
        <f t="shared" si="0"/>
        <v>16</v>
      </c>
      <c r="AM6" s="20">
        <f t="shared" si="0"/>
        <v>16</v>
      </c>
      <c r="AN6" s="20">
        <f t="shared" si="0"/>
        <v>16</v>
      </c>
      <c r="AO6" s="20">
        <f t="shared" si="0"/>
        <v>16</v>
      </c>
      <c r="AP6" s="20">
        <f t="shared" si="0"/>
        <v>16</v>
      </c>
      <c r="AQ6" s="20">
        <f t="shared" si="0"/>
        <v>16</v>
      </c>
      <c r="AR6" s="20">
        <f t="shared" si="0"/>
        <v>16</v>
      </c>
      <c r="AS6" s="20">
        <f t="shared" si="0"/>
        <v>16</v>
      </c>
      <c r="AT6" s="20">
        <f t="shared" si="0"/>
        <v>16</v>
      </c>
      <c r="AU6" s="20">
        <f t="shared" si="0"/>
        <v>16</v>
      </c>
      <c r="AV6" s="20">
        <f t="shared" si="0"/>
        <v>16</v>
      </c>
      <c r="AW6" s="20">
        <f t="shared" si="0"/>
        <v>16</v>
      </c>
      <c r="AX6" s="20">
        <f t="shared" si="0"/>
        <v>16</v>
      </c>
      <c r="AY6" s="20">
        <f t="shared" si="0"/>
        <v>16</v>
      </c>
      <c r="AZ6" s="20">
        <f t="shared" si="0"/>
        <v>16</v>
      </c>
      <c r="BA6" s="20">
        <f t="shared" si="0"/>
        <v>16</v>
      </c>
      <c r="BB6" s="20">
        <f t="shared" si="0"/>
        <v>16</v>
      </c>
      <c r="BC6" s="20">
        <f t="shared" si="0"/>
        <v>16</v>
      </c>
      <c r="BD6" s="20">
        <f t="shared" si="0"/>
        <v>16</v>
      </c>
      <c r="BE6" s="20">
        <f t="shared" si="0"/>
        <v>16</v>
      </c>
      <c r="BF6" s="20">
        <f t="shared" si="0"/>
        <v>16</v>
      </c>
      <c r="BG6" s="20">
        <f t="shared" si="0"/>
        <v>16</v>
      </c>
      <c r="BH6" s="20">
        <f t="shared" si="0"/>
        <v>16</v>
      </c>
      <c r="BI6" s="20">
        <f t="shared" si="0"/>
        <v>16</v>
      </c>
      <c r="BJ6" s="20">
        <f t="shared" si="0"/>
        <v>16</v>
      </c>
      <c r="BK6" s="20">
        <f t="shared" si="0"/>
        <v>16</v>
      </c>
      <c r="BL6" s="20">
        <f t="shared" si="0"/>
        <v>16</v>
      </c>
      <c r="BM6" s="20">
        <f t="shared" si="0"/>
        <v>16</v>
      </c>
      <c r="BN6" s="20">
        <f t="shared" si="0"/>
        <v>16</v>
      </c>
      <c r="BO6" s="20">
        <f t="shared" si="0"/>
        <v>16</v>
      </c>
    </row>
    <row r="8" spans="1:67" ht="15.75" thickBot="1" x14ac:dyDescent="0.3"/>
    <row r="9" spans="1:67" ht="15.75" thickBot="1" x14ac:dyDescent="0.3">
      <c r="A9" s="15"/>
      <c r="P9" s="34" t="s">
        <v>55</v>
      </c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6"/>
    </row>
    <row r="10" spans="1:67" ht="39.75" x14ac:dyDescent="0.25">
      <c r="A10" s="16"/>
      <c r="P10" s="23" t="s">
        <v>62</v>
      </c>
      <c r="Q10" s="23" t="s">
        <v>63</v>
      </c>
      <c r="R10" s="23" t="s">
        <v>64</v>
      </c>
      <c r="S10" s="23" t="s">
        <v>65</v>
      </c>
      <c r="T10" s="23" t="s">
        <v>66</v>
      </c>
      <c r="U10" s="23" t="s">
        <v>67</v>
      </c>
      <c r="V10" s="23" t="s">
        <v>68</v>
      </c>
      <c r="W10" s="23" t="s">
        <v>69</v>
      </c>
      <c r="X10" s="23" t="s">
        <v>70</v>
      </c>
      <c r="Y10" s="23" t="s">
        <v>71</v>
      </c>
      <c r="Z10" s="23" t="s">
        <v>72</v>
      </c>
      <c r="AA10" s="23" t="s">
        <v>73</v>
      </c>
      <c r="AB10" s="23" t="s">
        <v>74</v>
      </c>
      <c r="AC10" s="23" t="s">
        <v>75</v>
      </c>
      <c r="AD10" s="23" t="s">
        <v>76</v>
      </c>
      <c r="AE10" s="23" t="s">
        <v>77</v>
      </c>
      <c r="AF10" s="23" t="s">
        <v>78</v>
      </c>
      <c r="AG10" s="23" t="s">
        <v>79</v>
      </c>
      <c r="AH10" s="23" t="s">
        <v>80</v>
      </c>
      <c r="AI10" s="23" t="s">
        <v>81</v>
      </c>
      <c r="AJ10" s="23" t="s">
        <v>82</v>
      </c>
      <c r="AK10" s="23" t="s">
        <v>83</v>
      </c>
      <c r="AL10" s="23" t="s">
        <v>84</v>
      </c>
      <c r="AM10" s="23" t="s">
        <v>85</v>
      </c>
      <c r="AN10" s="23" t="s">
        <v>86</v>
      </c>
      <c r="AO10" s="23" t="s">
        <v>87</v>
      </c>
      <c r="AP10" s="23" t="s">
        <v>88</v>
      </c>
      <c r="AQ10" s="23" t="s">
        <v>89</v>
      </c>
      <c r="AR10" s="23" t="s">
        <v>90</v>
      </c>
      <c r="AS10" s="23" t="s">
        <v>91</v>
      </c>
      <c r="AT10" s="23" t="s">
        <v>92</v>
      </c>
      <c r="AU10" s="23" t="s">
        <v>93</v>
      </c>
      <c r="AV10" s="23" t="s">
        <v>94</v>
      </c>
      <c r="AW10" s="23" t="s">
        <v>95</v>
      </c>
      <c r="AX10" s="23" t="s">
        <v>96</v>
      </c>
      <c r="AY10" s="23" t="s">
        <v>97</v>
      </c>
      <c r="AZ10" s="23" t="s">
        <v>98</v>
      </c>
      <c r="BA10" s="23" t="s">
        <v>99</v>
      </c>
      <c r="BB10" s="23" t="s">
        <v>100</v>
      </c>
      <c r="BC10" s="23" t="s">
        <v>101</v>
      </c>
      <c r="BD10" s="23" t="s">
        <v>102</v>
      </c>
      <c r="BE10" s="23" t="s">
        <v>103</v>
      </c>
      <c r="BF10" s="23" t="s">
        <v>104</v>
      </c>
      <c r="BG10" s="23" t="s">
        <v>105</v>
      </c>
      <c r="BH10" s="23" t="s">
        <v>106</v>
      </c>
      <c r="BI10" s="23" t="s">
        <v>107</v>
      </c>
      <c r="BJ10" s="23" t="s">
        <v>108</v>
      </c>
      <c r="BK10" s="23" t="s">
        <v>109</v>
      </c>
      <c r="BL10" s="23" t="s">
        <v>110</v>
      </c>
      <c r="BM10" s="23" t="s">
        <v>111</v>
      </c>
      <c r="BN10" s="23" t="s">
        <v>112</v>
      </c>
      <c r="BO10" s="23" t="s">
        <v>113</v>
      </c>
    </row>
    <row r="11" spans="1:67" ht="16.5" x14ac:dyDescent="0.25">
      <c r="A11" t="s">
        <v>50</v>
      </c>
      <c r="B11">
        <f>SUM(B19:M19)</f>
        <v>10</v>
      </c>
      <c r="O11" s="19" t="s">
        <v>114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</row>
    <row r="12" spans="1:67" ht="16.5" x14ac:dyDescent="0.25">
      <c r="A12" t="s">
        <v>8</v>
      </c>
      <c r="B12">
        <f t="shared" ref="B12:B14" si="2">SUM(B20:M20)</f>
        <v>20</v>
      </c>
      <c r="O12" s="19" t="s">
        <v>115</v>
      </c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</row>
    <row r="13" spans="1:67" ht="16.5" x14ac:dyDescent="0.25">
      <c r="A13" t="s">
        <v>13</v>
      </c>
      <c r="B13">
        <f t="shared" si="2"/>
        <v>33</v>
      </c>
      <c r="O13" s="19" t="s">
        <v>116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</row>
    <row r="14" spans="1:67" ht="16.5" x14ac:dyDescent="0.25">
      <c r="A14" t="s">
        <v>36</v>
      </c>
      <c r="B14">
        <f t="shared" si="2"/>
        <v>44</v>
      </c>
      <c r="O14" s="19" t="s">
        <v>117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</row>
    <row r="18" spans="1:13" x14ac:dyDescent="0.25">
      <c r="B18" s="24">
        <v>-2</v>
      </c>
      <c r="C18" s="24">
        <v>-1</v>
      </c>
      <c r="D18" s="24">
        <v>1</v>
      </c>
      <c r="E18" s="24">
        <v>2</v>
      </c>
      <c r="F18" s="24">
        <v>3</v>
      </c>
      <c r="G18" s="24">
        <v>4</v>
      </c>
      <c r="H18" s="24">
        <v>5</v>
      </c>
      <c r="I18" s="24">
        <v>6</v>
      </c>
      <c r="J18" s="24">
        <v>7</v>
      </c>
      <c r="K18" s="24">
        <v>8</v>
      </c>
      <c r="L18" s="24">
        <v>9</v>
      </c>
      <c r="M18" s="24">
        <v>10</v>
      </c>
    </row>
    <row r="19" spans="1:13" x14ac:dyDescent="0.25">
      <c r="A19" s="24" t="s">
        <v>50</v>
      </c>
      <c r="B19" s="25"/>
      <c r="C19" s="26"/>
      <c r="D19" s="26">
        <v>1</v>
      </c>
      <c r="E19" s="26">
        <v>1</v>
      </c>
      <c r="F19" s="26">
        <v>1</v>
      </c>
      <c r="G19" s="26">
        <v>1</v>
      </c>
      <c r="H19" s="26">
        <v>1</v>
      </c>
      <c r="I19" s="26">
        <v>1</v>
      </c>
      <c r="J19" s="26">
        <v>1</v>
      </c>
      <c r="K19" s="26">
        <v>1</v>
      </c>
      <c r="L19" s="26">
        <v>1</v>
      </c>
      <c r="M19" s="27">
        <v>1</v>
      </c>
    </row>
    <row r="20" spans="1:13" x14ac:dyDescent="0.25">
      <c r="A20" s="24" t="s">
        <v>8</v>
      </c>
      <c r="B20" s="28"/>
      <c r="C20" s="29"/>
      <c r="D20" s="29">
        <v>2</v>
      </c>
      <c r="E20" s="29">
        <v>2</v>
      </c>
      <c r="F20" s="29">
        <v>2</v>
      </c>
      <c r="G20" s="29">
        <v>2</v>
      </c>
      <c r="H20" s="29">
        <v>2</v>
      </c>
      <c r="I20" s="29">
        <v>2</v>
      </c>
      <c r="J20" s="29">
        <v>2</v>
      </c>
      <c r="K20" s="29">
        <v>2</v>
      </c>
      <c r="L20" s="29">
        <v>2</v>
      </c>
      <c r="M20" s="30">
        <v>2</v>
      </c>
    </row>
    <row r="21" spans="1:13" x14ac:dyDescent="0.25">
      <c r="A21" s="24" t="s">
        <v>13</v>
      </c>
      <c r="B21" s="28"/>
      <c r="C21" s="29">
        <v>3</v>
      </c>
      <c r="D21" s="29">
        <v>3</v>
      </c>
      <c r="E21" s="29">
        <v>3</v>
      </c>
      <c r="F21" s="29">
        <v>3</v>
      </c>
      <c r="G21" s="29">
        <v>3</v>
      </c>
      <c r="H21" s="29">
        <v>3</v>
      </c>
      <c r="I21" s="29">
        <v>3</v>
      </c>
      <c r="J21" s="29">
        <v>3</v>
      </c>
      <c r="K21" s="29">
        <v>3</v>
      </c>
      <c r="L21" s="29">
        <v>3</v>
      </c>
      <c r="M21" s="30">
        <v>3</v>
      </c>
    </row>
    <row r="22" spans="1:13" x14ac:dyDescent="0.25">
      <c r="A22" s="24" t="s">
        <v>36</v>
      </c>
      <c r="B22" s="31">
        <v>2</v>
      </c>
      <c r="C22" s="32">
        <v>2</v>
      </c>
      <c r="D22" s="32">
        <v>4</v>
      </c>
      <c r="E22" s="32">
        <v>4</v>
      </c>
      <c r="F22" s="32">
        <v>4</v>
      </c>
      <c r="G22" s="32">
        <v>4</v>
      </c>
      <c r="H22" s="32">
        <v>4</v>
      </c>
      <c r="I22" s="32">
        <v>4</v>
      </c>
      <c r="J22" s="32">
        <v>4</v>
      </c>
      <c r="K22" s="32">
        <v>4</v>
      </c>
      <c r="L22" s="32">
        <v>4</v>
      </c>
      <c r="M22" s="33">
        <v>4</v>
      </c>
    </row>
    <row r="26" spans="1:13" x14ac:dyDescent="0.25">
      <c r="A26" s="38" t="s">
        <v>50</v>
      </c>
      <c r="B26" s="39">
        <v>3</v>
      </c>
      <c r="C26" s="39">
        <v>1</v>
      </c>
      <c r="D26" s="39">
        <v>1</v>
      </c>
      <c r="E26" s="39">
        <v>1</v>
      </c>
      <c r="F26" s="39">
        <v>1</v>
      </c>
      <c r="G26" s="39">
        <v>1</v>
      </c>
      <c r="H26" s="39">
        <v>1</v>
      </c>
      <c r="I26" s="39">
        <v>1</v>
      </c>
      <c r="J26" s="39">
        <v>1</v>
      </c>
      <c r="K26" s="39">
        <v>1</v>
      </c>
      <c r="L26" s="39">
        <v>1</v>
      </c>
      <c r="M26" s="39">
        <v>0</v>
      </c>
    </row>
    <row r="27" spans="1:13" x14ac:dyDescent="0.25">
      <c r="A27" s="38" t="s">
        <v>8</v>
      </c>
      <c r="B27" s="39">
        <v>2</v>
      </c>
      <c r="C27" s="39">
        <v>2</v>
      </c>
      <c r="D27" s="39">
        <v>2</v>
      </c>
      <c r="E27" s="39">
        <v>2</v>
      </c>
      <c r="F27" s="39">
        <v>2</v>
      </c>
      <c r="G27" s="39">
        <v>2</v>
      </c>
      <c r="H27" s="39">
        <v>2</v>
      </c>
      <c r="I27" s="39">
        <v>2</v>
      </c>
      <c r="J27" s="39">
        <v>2</v>
      </c>
      <c r="K27" s="39">
        <v>2</v>
      </c>
      <c r="L27" s="39">
        <v>0</v>
      </c>
      <c r="M27" s="39">
        <v>0</v>
      </c>
    </row>
    <row r="28" spans="1:13" x14ac:dyDescent="0.25">
      <c r="A28" s="38" t="s">
        <v>13</v>
      </c>
      <c r="B28" s="39">
        <v>3</v>
      </c>
      <c r="C28" s="39">
        <v>3</v>
      </c>
      <c r="D28" s="39">
        <v>3</v>
      </c>
      <c r="E28" s="39">
        <v>3</v>
      </c>
      <c r="F28" s="39">
        <v>3</v>
      </c>
      <c r="G28" s="39">
        <v>3</v>
      </c>
      <c r="H28" s="39">
        <v>3</v>
      </c>
      <c r="I28" s="39">
        <v>3</v>
      </c>
      <c r="J28" s="39">
        <v>3</v>
      </c>
      <c r="K28" s="39">
        <v>3</v>
      </c>
      <c r="L28" s="39">
        <v>3</v>
      </c>
      <c r="M28" s="39">
        <v>0</v>
      </c>
    </row>
    <row r="29" spans="1:13" x14ac:dyDescent="0.25">
      <c r="A29" s="38" t="s">
        <v>36</v>
      </c>
      <c r="B29" s="39">
        <v>2</v>
      </c>
      <c r="C29" s="39">
        <v>2</v>
      </c>
      <c r="D29" s="39">
        <v>4</v>
      </c>
      <c r="E29" s="39">
        <v>4</v>
      </c>
      <c r="F29" s="39">
        <v>4</v>
      </c>
      <c r="G29" s="39">
        <v>4</v>
      </c>
      <c r="H29" s="39">
        <v>4</v>
      </c>
      <c r="I29" s="39">
        <v>4</v>
      </c>
      <c r="J29" s="39">
        <v>4</v>
      </c>
      <c r="K29" s="39">
        <v>4</v>
      </c>
      <c r="L29" s="39">
        <v>4</v>
      </c>
      <c r="M29" s="39">
        <v>4</v>
      </c>
    </row>
    <row r="35" spans="1:13" x14ac:dyDescent="0.25">
      <c r="A35" t="s">
        <v>36</v>
      </c>
      <c r="B35">
        <f t="array" ref="B35:M35">IF(A35="C",INDEX(B26:M29,4,0),IF(A35="B",INDEX(B26:M29,3,0),IF(A35="A",INDEX(B26:M29,2,0),IF(A35="K",INDEX(B26:M29,1,0),"-"))))</f>
        <v>2</v>
      </c>
      <c r="C35">
        <v>2</v>
      </c>
      <c r="D35">
        <v>4</v>
      </c>
      <c r="E35">
        <v>4</v>
      </c>
      <c r="F35">
        <v>4</v>
      </c>
      <c r="G35">
        <v>4</v>
      </c>
      <c r="H35">
        <v>4</v>
      </c>
      <c r="I35">
        <v>4</v>
      </c>
      <c r="J35">
        <v>4</v>
      </c>
      <c r="K35">
        <v>4</v>
      </c>
      <c r="L35">
        <v>4</v>
      </c>
      <c r="M35">
        <v>4</v>
      </c>
    </row>
  </sheetData>
  <mergeCells count="2">
    <mergeCell ref="P1:BO1"/>
    <mergeCell ref="P9:BO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beschikbaar en uren per cat.</vt:lpstr>
      <vt:lpstr>uren</vt:lpstr>
    </vt:vector>
  </TitlesOfParts>
  <Company>Shared Service 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Rodenburg, Rianne</dc:creator>
  <cp:lastModifiedBy>Pander, Klaas Jan</cp:lastModifiedBy>
  <dcterms:created xsi:type="dcterms:W3CDTF">2020-12-08T16:28:44Z</dcterms:created>
  <dcterms:modified xsi:type="dcterms:W3CDTF">2021-04-09T14:40:00Z</dcterms:modified>
</cp:coreProperties>
</file>