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sen\Documents\"/>
    </mc:Choice>
  </mc:AlternateContent>
  <xr:revisionPtr revIDLastSave="0" documentId="13_ncr:1_{848BACE7-225A-4448-B63F-E2674B8C1DF4}" xr6:coauthVersionLast="46" xr6:coauthVersionMax="46" xr10:uidLastSave="{00000000-0000-0000-0000-000000000000}"/>
  <bookViews>
    <workbookView xWindow="-120" yWindow="-120" windowWidth="20730" windowHeight="11760" xr2:uid="{61289989-B0AE-4F81-84AA-CF2D63E07CA8}"/>
  </bookViews>
  <sheets>
    <sheet name="Producción" sheetId="1" r:id="rId1"/>
    <sheet name="Historia" sheetId="4" r:id="rId2"/>
    <sheet name="A-EBR" sheetId="2" r:id="rId3"/>
    <sheet name="=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4" l="1"/>
  <c r="M2" i="4"/>
  <c r="N2" i="4"/>
  <c r="O2" i="4"/>
  <c r="P2" i="4"/>
  <c r="R2" i="4"/>
  <c r="S2" i="4" l="1"/>
  <c r="Q2" i="4"/>
  <c r="R2" i="1"/>
  <c r="P2" i="1"/>
  <c r="I2" i="1"/>
  <c r="T2" i="4" l="1"/>
  <c r="N2" i="1"/>
  <c r="Q2" i="1" s="1"/>
  <c r="M2" i="1"/>
  <c r="O2" i="1"/>
  <c r="S2" i="1" s="1"/>
  <c r="T2" i="1" l="1"/>
</calcChain>
</file>

<file path=xl/sharedStrings.xml><?xml version="1.0" encoding="utf-8"?>
<sst xmlns="http://schemas.openxmlformats.org/spreadsheetml/2006/main" count="111" uniqueCount="77">
  <si>
    <t>Fecha</t>
  </si>
  <si>
    <t>Propiedad</t>
  </si>
  <si>
    <t>observaciones</t>
  </si>
  <si>
    <t>Venta</t>
  </si>
  <si>
    <t>Factura</t>
  </si>
  <si>
    <t>Renta</t>
  </si>
  <si>
    <t>% C-EBR</t>
  </si>
  <si>
    <t>A-EBR</t>
  </si>
  <si>
    <t>Estatus</t>
  </si>
  <si>
    <t>EN PROCESO</t>
  </si>
  <si>
    <t>TERMINADO</t>
  </si>
  <si>
    <t>Transacción</t>
  </si>
  <si>
    <t>Efectivo</t>
  </si>
  <si>
    <t>Cheque</t>
  </si>
  <si>
    <t>Comisión 
Pactada</t>
  </si>
  <si>
    <t>Manera
Pago</t>
  </si>
  <si>
    <t>Manera de Pago</t>
  </si>
  <si>
    <t>Efect + Fact.</t>
  </si>
  <si>
    <t>A-EBR 1</t>
  </si>
  <si>
    <t>A-EBR 2</t>
  </si>
  <si>
    <t>A-EXT.</t>
  </si>
  <si>
    <t>DIVISION
$ A-EBR 2</t>
  </si>
  <si>
    <t>DIVISION
$ A-EBR 1</t>
  </si>
  <si>
    <t>DIVISION
$ A-EXT.</t>
  </si>
  <si>
    <t>DIVISION
-% A-EBR 1</t>
  </si>
  <si>
    <t>DIVISION
-% A-EXT.</t>
  </si>
  <si>
    <t>DIVISION
-% A-EBR 2</t>
  </si>
  <si>
    <t>Aportacion
% A- EBR</t>
  </si>
  <si>
    <t>Tipo Propiedad</t>
  </si>
  <si>
    <t>Casa</t>
  </si>
  <si>
    <t>Departamento</t>
  </si>
  <si>
    <t>Terreno</t>
  </si>
  <si>
    <t>Terreno Comercial</t>
  </si>
  <si>
    <t>Bodega</t>
  </si>
  <si>
    <t>Local</t>
  </si>
  <si>
    <t>Oficina</t>
  </si>
  <si>
    <t>TOTAL
Comisión</t>
  </si>
  <si>
    <t>Tipo
Propiedad</t>
  </si>
  <si>
    <t>PRECIO
PACTADO</t>
  </si>
  <si>
    <t>ESTATUS</t>
  </si>
  <si>
    <t>APORTACION
$ A-EBR 1</t>
  </si>
  <si>
    <t>APORTACION
$ A-EBR 2</t>
  </si>
  <si>
    <t>Aportacion
Desarollo</t>
  </si>
  <si>
    <t>APORTACION
-% A-EBR 1</t>
  </si>
  <si>
    <t>Trans.</t>
  </si>
  <si>
    <t>APORTACION
-% A-EBR 2</t>
  </si>
  <si>
    <t>APORTACION
$ TOTAL EBR</t>
  </si>
  <si>
    <t>NO</t>
  </si>
  <si>
    <t>Desarollo</t>
  </si>
  <si>
    <t>Rancho</t>
  </si>
  <si>
    <t>Comprador/
Inquilino</t>
  </si>
  <si>
    <t>Vendedor/
Propietario</t>
  </si>
  <si>
    <t>Employee 1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</si>
  <si>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</si>
  <si>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</si>
  <si>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</si>
  <si>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</si>
  <si>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</si>
  <si>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</si>
  <si>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</si>
  <si>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</si>
  <si>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</si>
  <si>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Employee 11</t>
  </si>
  <si>
    <t>Employee 12</t>
  </si>
  <si>
    <t>Employee 13</t>
  </si>
  <si>
    <t>Employee 14</t>
  </si>
  <si>
    <t>Employee 15</t>
  </si>
  <si>
    <t>Employee 16</t>
  </si>
  <si>
    <t>Employee 17</t>
  </si>
  <si>
    <t>Employee 18</t>
  </si>
  <si>
    <t>Employee 19</t>
  </si>
  <si>
    <t>Employee 20</t>
  </si>
  <si>
    <t>Employee 21</t>
  </si>
  <si>
    <t>Employee 22</t>
  </si>
  <si>
    <t>Employee 23</t>
  </si>
  <si>
    <t>Employee 24</t>
  </si>
  <si>
    <t>Employee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</si>
</sst>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_-&quot;$&quot;* #,##0_-;\-&quot;$&quot;* #,##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3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7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9" fontId="0" fillId="0" borderId="0" xfId="2" applyFont="1" applyAlignment="1">
      <alignment horizontal="center"/>
    </xf>
    <xf numFmtId="0" fontId="2" fillId="0" borderId="1" xfId="3"/>
    <xf numFmtId="9" fontId="2" fillId="0" borderId="1" xfId="3" applyNumberFormat="1" applyAlignment="1">
      <alignment horizontal="center"/>
    </xf>
    <xf numFmtId="0" fontId="5" fillId="0" borderId="0" xfId="0" applyFont="1"/>
    <xf numFmtId="0" fontId="4" fillId="0" borderId="1" xfId="0" applyFont="1" applyFill="1" applyBorder="1"/>
    <xf numFmtId="9" fontId="4" fillId="0" borderId="1" xfId="0" applyNumberFormat="1" applyFont="1" applyFill="1" applyBorder="1" applyAlignment="1">
      <alignment horizontal="center"/>
    </xf>
    <xf numFmtId="44" fontId="0" fillId="0" borderId="0" xfId="1" applyFont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wrapText="1"/>
    </xf>
    <xf numFmtId="164" fontId="1" fillId="6" borderId="0" xfId="7" applyNumberFormat="1" applyAlignment="1">
      <alignment horizontal="center" vertical="center" wrapText="1"/>
    </xf>
    <xf numFmtId="164" fontId="1" fillId="9" borderId="2" xfId="7" applyNumberForma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44" fontId="1" fillId="8" borderId="0" xfId="9" applyNumberFormat="1" applyAlignment="1">
      <alignment horizontal="center" vertical="center" wrapText="1"/>
    </xf>
    <xf numFmtId="9" fontId="1" fillId="4" borderId="0" xfId="5" applyNumberFormat="1" applyAlignment="1">
      <alignment horizontal="center" vertical="center" wrapText="1"/>
    </xf>
    <xf numFmtId="9" fontId="1" fillId="7" borderId="0" xfId="8" applyNumberFormat="1" applyAlignment="1">
      <alignment horizontal="center" vertical="center" wrapText="1"/>
    </xf>
    <xf numFmtId="9" fontId="1" fillId="9" borderId="2" xfId="8" applyNumberFormat="1" applyFill="1" applyBorder="1" applyAlignment="1">
      <alignment horizontal="center" vertical="center" wrapText="1"/>
    </xf>
    <xf numFmtId="9" fontId="1" fillId="2" borderId="4" xfId="5" applyNumberFormat="1" applyFill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center" vertical="center" wrapText="1"/>
    </xf>
    <xf numFmtId="44" fontId="1" fillId="4" borderId="0" xfId="5" applyNumberFormat="1" applyAlignment="1">
      <alignment horizontal="center" vertical="center" wrapText="1"/>
    </xf>
    <xf numFmtId="44" fontId="1" fillId="2" borderId="4" xfId="5" applyNumberFormat="1" applyFill="1" applyBorder="1" applyAlignment="1">
      <alignment horizontal="center" vertical="center" wrapText="1"/>
    </xf>
    <xf numFmtId="44" fontId="1" fillId="9" borderId="4" xfId="9" applyNumberFormat="1" applyFill="1" applyBorder="1" applyAlignment="1">
      <alignment horizontal="center" vertical="center" wrapText="1"/>
    </xf>
    <xf numFmtId="9" fontId="3" fillId="8" borderId="0" xfId="9" applyNumberFormat="1" applyFont="1" applyAlignment="1">
      <alignment horizontal="center" vertical="center" wrapText="1"/>
    </xf>
    <xf numFmtId="165" fontId="1" fillId="5" borderId="0" xfId="6" applyNumberFormat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4" fontId="1" fillId="8" borderId="0" xfId="9" applyNumberFormat="1" applyBorder="1" applyAlignment="1">
      <alignment horizontal="center" vertical="center" wrapText="1"/>
    </xf>
    <xf numFmtId="164" fontId="1" fillId="2" borderId="6" xfId="5" applyNumberFormat="1" applyFill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44" fontId="3" fillId="8" borderId="7" xfId="9" applyNumberFormat="1" applyFont="1" applyBorder="1" applyAlignment="1">
      <alignment horizontal="center" vertical="center" wrapText="1"/>
    </xf>
    <xf numFmtId="9" fontId="1" fillId="9" borderId="6" xfId="7" applyNumberFormat="1" applyFill="1" applyBorder="1" applyAlignment="1">
      <alignment horizontal="center" vertical="center" wrapText="1"/>
    </xf>
    <xf numFmtId="9" fontId="1" fillId="6" borderId="7" xfId="7" applyNumberFormat="1" applyBorder="1" applyAlignment="1">
      <alignment horizontal="center" vertical="center" wrapText="1"/>
    </xf>
    <xf numFmtId="44" fontId="1" fillId="9" borderId="8" xfId="9" applyNumberFormat="1" applyFill="1" applyBorder="1" applyAlignment="1">
      <alignment horizontal="center" vertical="center" wrapText="1"/>
    </xf>
    <xf numFmtId="44" fontId="1" fillId="8" borderId="7" xfId="9" applyNumberFormat="1" applyBorder="1" applyAlignment="1">
      <alignment horizontal="center" vertical="center" wrapText="1"/>
    </xf>
    <xf numFmtId="164" fontId="1" fillId="3" borderId="3" xfId="4" applyNumberFormat="1" applyAlignment="1">
      <alignment horizontal="center" vertical="center" wrapText="1"/>
    </xf>
    <xf numFmtId="164" fontId="1" fillId="3" borderId="10" xfId="4" applyNumberFormat="1" applyBorder="1" applyAlignment="1">
      <alignment horizontal="center" vertical="center" wrapText="1"/>
    </xf>
    <xf numFmtId="0" fontId="5" fillId="0" borderId="0" xfId="4" applyFont="1" applyFill="1" applyBorder="1"/>
    <xf numFmtId="164" fontId="5" fillId="0" borderId="0" xfId="0" applyNumberFormat="1" applyFont="1" applyFill="1" applyBorder="1"/>
    <xf numFmtId="0" fontId="5" fillId="0" borderId="0" xfId="0" applyFont="1" applyFill="1" applyBorder="1"/>
    <xf numFmtId="44" fontId="5" fillId="0" borderId="0" xfId="7" applyNumberFormat="1" applyFont="1" applyFill="1" applyBorder="1"/>
    <xf numFmtId="44" fontId="5" fillId="0" borderId="0" xfId="5" applyNumberFormat="1" applyFont="1" applyFill="1" applyBorder="1"/>
    <xf numFmtId="0" fontId="5" fillId="0" borderId="0" xfId="9" applyFont="1" applyFill="1" applyBorder="1"/>
    <xf numFmtId="165" fontId="5" fillId="0" borderId="0" xfId="6" applyNumberFormat="1" applyFont="1" applyFill="1" applyBorder="1"/>
    <xf numFmtId="0" fontId="4" fillId="0" borderId="0" xfId="9" applyFont="1" applyFill="1" applyBorder="1"/>
    <xf numFmtId="9" fontId="5" fillId="0" borderId="0" xfId="5" applyNumberFormat="1" applyFont="1" applyFill="1" applyBorder="1"/>
    <xf numFmtId="9" fontId="5" fillId="0" borderId="0" xfId="8" applyNumberFormat="1" applyFont="1" applyFill="1" applyBorder="1"/>
    <xf numFmtId="0" fontId="5" fillId="0" borderId="0" xfId="7" applyFont="1" applyFill="1" applyBorder="1"/>
    <xf numFmtId="9" fontId="5" fillId="0" borderId="0" xfId="9" applyNumberFormat="1" applyFont="1" applyFill="1" applyBorder="1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" fontId="1" fillId="9" borderId="4" xfId="7" applyNumberFormat="1" applyFill="1" applyBorder="1" applyAlignment="1">
      <alignment horizontal="center" vertical="center" wrapText="1"/>
    </xf>
    <xf numFmtId="2" fontId="1" fillId="7" borderId="0" xfId="8" applyNumberFormat="1" applyAlignment="1">
      <alignment horizontal="center" vertical="center" wrapText="1"/>
    </xf>
    <xf numFmtId="2" fontId="5" fillId="0" borderId="0" xfId="8" applyNumberFormat="1" applyFont="1" applyFill="1" applyBorder="1"/>
    <xf numFmtId="9" fontId="4" fillId="0" borderId="0" xfId="9" applyNumberFormat="1" applyFont="1" applyFill="1" applyBorder="1"/>
    <xf numFmtId="44" fontId="1" fillId="8" borderId="7" xfId="1" applyFill="1" applyBorder="1" applyAlignment="1">
      <alignment horizontal="center" vertical="center" wrapText="1"/>
    </xf>
    <xf numFmtId="44" fontId="3" fillId="11" borderId="7" xfId="9" applyNumberFormat="1" applyFont="1" applyFill="1" applyBorder="1" applyAlignment="1">
      <alignment horizontal="center" vertical="center" wrapText="1"/>
    </xf>
    <xf numFmtId="44" fontId="6" fillId="10" borderId="8" xfId="1" applyFont="1" applyFill="1" applyBorder="1" applyAlignment="1">
      <alignment horizontal="center" vertical="center" wrapText="1"/>
    </xf>
    <xf numFmtId="164" fontId="1" fillId="4" borderId="7" xfId="5" applyNumberForma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44" fontId="1" fillId="8" borderId="7" xfId="2" applyNumberFormat="1" applyFill="1" applyBorder="1" applyAlignment="1">
      <alignment horizontal="center" vertical="center" wrapText="1"/>
    </xf>
    <xf numFmtId="9" fontId="3" fillId="8" borderId="0" xfId="2" applyFont="1" applyFill="1" applyBorder="1" applyAlignment="1">
      <alignment horizontal="center" vertical="center" wrapText="1"/>
    </xf>
    <xf numFmtId="9" fontId="4" fillId="0" borderId="0" xfId="2" applyFont="1" applyFill="1" applyBorder="1"/>
    <xf numFmtId="44" fontId="3" fillId="12" borderId="9" xfId="9" applyNumberFormat="1" applyFont="1" applyFill="1" applyBorder="1" applyAlignment="1">
      <alignment horizontal="center" vertical="center" wrapText="1"/>
    </xf>
    <xf numFmtId="44" fontId="1" fillId="12" borderId="8" xfId="9" applyNumberFormat="1" applyFill="1" applyBorder="1" applyAlignment="1">
      <alignment horizontal="center" vertical="center" wrapText="1"/>
    </xf>
    <xf numFmtId="9" fontId="3" fillId="12" borderId="9" xfId="2" applyFont="1" applyFill="1" applyBorder="1" applyAlignment="1">
      <alignment horizontal="center" vertical="center" wrapText="1"/>
    </xf>
    <xf numFmtId="44" fontId="1" fillId="12" borderId="8" xfId="1" applyFill="1" applyBorder="1" applyAlignment="1">
      <alignment horizontal="center" vertical="center" wrapText="1"/>
    </xf>
    <xf numFmtId="0" fontId="0" fillId="0" borderId="0" xfId="0" applyBorder="1"/>
    <xf numFmtId="44" fontId="5" fillId="0" borderId="0" xfId="1" applyFont="1" applyFill="1" applyBorder="1"/>
  </cellXfs>
  <cellStyles count="10">
    <cellStyle name="20% - Accent4" xfId="6" builtinId="42"/>
    <cellStyle name="20% - Accent5" xfId="7" builtinId="46"/>
    <cellStyle name="40% - Accent2" xfId="5" builtinId="35"/>
    <cellStyle name="40% - Accent5" xfId="8" builtinId="47"/>
    <cellStyle name="40% - Accent6" xfId="9" builtinId="51"/>
    <cellStyle name="Kop 3" xfId="3" builtinId="18"/>
    <cellStyle name="Notitie" xfId="4" builtinId="10"/>
    <cellStyle name="Procent" xfId="2" builtinId="5"/>
    <cellStyle name="Standaard" xfId="0" builtinId="0"/>
    <cellStyle name="Valuta" xfId="1" builtinId="4"/>
  </cellStyles>
  <dxfs count="64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numFmt numFmtId="164" formatCode="dd/mm/yyyy;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outline="0">
        <left style="thick">
          <color indexed="64"/>
        </left>
      </border>
    </dxf>
    <dxf>
      <font>
        <b/>
      </font>
      <numFmt numFmtId="34" formatCode="_-&quot;$&quot;* #,##0.00_-;\-&quot;$&quot;* #,##0.00_-;_-&quot;$&quot;* &quot;-&quot;??_-;_-@_-"/>
      <fill>
        <patternFill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ck">
          <color indexed="64"/>
        </right>
      </border>
    </dxf>
    <dxf>
      <alignment horizontal="center" vertical="center" textRotation="0" wrapText="1" indent="0" justifyLastLine="0" shrinkToFit="0" readingOrder="0"/>
    </dxf>
    <dxf>
      <font>
        <b/>
      </font>
      <numFmt numFmtId="13" formatCode="0%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/>
      </font>
      <numFmt numFmtId="13" formatCode="0%"/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right style="thick">
          <color indexed="64"/>
        </right>
        <vertic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vertical/>
      </border>
    </dxf>
    <dxf>
      <font>
        <b/>
      </font>
      <numFmt numFmtId="13" formatCode="0%"/>
      <alignment horizontal="center" vertical="center" textRotation="0" wrapText="0" indent="0" justifyLastLine="0" shrinkToFit="0" readingOrder="0"/>
    </dxf>
    <dxf>
      <numFmt numFmtId="165" formatCode="_-&quot;$&quot;* #,##0_-;\-&quot;$&quot;* #,##0_-;_-&quot;$&quot;* &quot;-&quot;??_-;_-@_-"/>
      <alignment horizontal="center" vertical="center" textRotation="0" wrapText="0" indent="0" justifyLastLine="0" shrinkToFit="0" readingOrder="0"/>
    </dxf>
    <dxf>
      <numFmt numFmtId="164" formatCode="dd/mm/yyyy;@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</border>
    </dxf>
    <dxf>
      <numFmt numFmtId="164" formatCode="dd/mm/yyyy;@"/>
      <alignment horizontal="left" vertical="center" textRotation="0" wrapText="1" indent="0" justifyLastLine="0" shrinkToFit="0" readingOrder="0"/>
      <border diagonalUp="0" diagonalDown="0" outline="0">
        <right style="thick">
          <color indexed="64"/>
        </right>
      </border>
    </dxf>
    <dxf>
      <numFmt numFmtId="164" formatCode="dd/mm/yyyy;@"/>
      <alignment horizontal="center" vertical="center" textRotation="0" wrapText="1" indent="0" justifyLastLine="0" shrinkToFit="0" readingOrder="0"/>
    </dxf>
    <dxf>
      <numFmt numFmtId="164" formatCode="dd/mm/yyyy;@"/>
      <alignment horizontal="center" vertical="center" textRotation="0" wrapText="0" indent="0" justifyLastLine="0" shrinkToFit="0" readingOrder="0"/>
      <border diagonalUp="0" diagonalDown="0">
        <right style="thick">
          <color indexed="64"/>
        </right>
        <vertical/>
      </border>
    </dxf>
    <dxf>
      <numFmt numFmtId="164" formatCode="dd/mm/yyyy;@"/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theme="4" tint="0.39997558519241921"/>
        </bottom>
      </border>
    </dxf>
    <dxf>
      <numFmt numFmtId="13" formatCode="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medium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numFmt numFmtId="164" formatCode="dd/mm/yyyy;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outline="0">
        <left style="thick">
          <color indexed="64"/>
        </left>
      </border>
    </dxf>
    <dxf>
      <font>
        <b/>
      </font>
      <numFmt numFmtId="34" formatCode="_-&quot;$&quot;* #,##0.00_-;\-&quot;$&quot;* #,##0.00_-;_-&quot;$&quot;* &quot;-&quot;??_-;_-@_-"/>
      <fill>
        <patternFill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ck">
          <color indexed="64"/>
        </right>
      </border>
    </dxf>
    <dxf>
      <alignment horizontal="center" vertical="center" textRotation="0" wrapText="1" indent="0" justifyLastLine="0" shrinkToFit="0" readingOrder="0"/>
    </dxf>
    <dxf>
      <font>
        <b/>
      </font>
      <numFmt numFmtId="13" formatCode="0%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/>
      </font>
      <numFmt numFmtId="13" formatCode="0%"/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alignment horizontal="center" vertical="center" textRotation="0" wrapText="1" indent="0" justifyLastLine="0" shrinkToFit="0" readingOrder="0"/>
    </dxf>
    <dxf>
      <numFmt numFmtId="34" formatCode="_-&quot;$&quot;* #,##0.00_-;\-&quot;$&quot;* #,##0.00_-;_-&quot;$&quot;* &quot;-&quot;??_-;_-@_-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right style="thick">
          <color indexed="64"/>
        </right>
        <vertic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vertical/>
      </border>
    </dxf>
    <dxf>
      <font>
        <b/>
      </font>
      <numFmt numFmtId="13" formatCode="0%"/>
      <alignment horizontal="center" vertical="center" textRotation="0" wrapText="0" indent="0" justifyLastLine="0" shrinkToFit="0" readingOrder="0"/>
    </dxf>
    <dxf>
      <numFmt numFmtId="165" formatCode="_-&quot;$&quot;* #,##0_-;\-&quot;$&quot;* #,##0_-;_-&quot;$&quot;* &quot;-&quot;??_-;_-@_-"/>
      <alignment horizontal="center" vertical="center" textRotation="0" wrapText="0" indent="0" justifyLastLine="0" shrinkToFit="0" readingOrder="0"/>
    </dxf>
    <dxf>
      <numFmt numFmtId="164" formatCode="dd/mm/yyyy;@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</border>
    </dxf>
    <dxf>
      <numFmt numFmtId="164" formatCode="dd/mm/yyyy;@"/>
      <alignment horizontal="left" vertical="center" textRotation="0" wrapText="1" indent="0" justifyLastLine="0" shrinkToFit="0" readingOrder="0"/>
      <border diagonalUp="0" diagonalDown="0" outline="0">
        <right style="thick">
          <color indexed="64"/>
        </right>
      </border>
    </dxf>
    <dxf>
      <numFmt numFmtId="164" formatCode="dd/mm/yyyy;@"/>
      <alignment horizontal="center" vertical="center" textRotation="0" wrapText="1" indent="0" justifyLastLine="0" shrinkToFit="0" readingOrder="0"/>
    </dxf>
    <dxf>
      <numFmt numFmtId="164" formatCode="dd/mm/yyyy;@"/>
      <alignment horizontal="center" vertical="center" textRotation="0" wrapText="0" indent="0" justifyLastLine="0" shrinkToFit="0" readingOrder="0"/>
      <border diagonalUp="0" diagonalDown="0">
        <right style="thick">
          <color indexed="64"/>
        </right>
        <vertical/>
      </border>
    </dxf>
    <dxf>
      <numFmt numFmtId="164" formatCode="dd/mm/yyyy;@"/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53A38D-3FB7-4233-A4EC-969E252A9BD8}" name="Tabel2" displayName="Tabel2" ref="A1:Z2" totalsRowShown="0" headerRowDxfId="63" dataDxfId="62">
  <autoFilter ref="A1:Z2" xr:uid="{25AA4274-BF83-476E-867D-66F4955E96D2}"/>
  <tableColumns count="26">
    <tableColumn id="18" xr3:uid="{D706EA96-8774-4812-84BC-D3AFE71828C6}" name="A-EBR 1" dataDxfId="61" dataCellStyle="40% - Accent5"/>
    <tableColumn id="28" xr3:uid="{BA6A07A0-B01D-4E3F-8A04-D97A608A9C2B}" name="ESTATUS" dataDxfId="60" dataCellStyle="Notitie"/>
    <tableColumn id="1" xr3:uid="{6B657578-37B6-43FE-9B69-5DBF81462B16}" name="Fecha" dataDxfId="59"/>
    <tableColumn id="21" xr3:uid="{34C36FFA-29B0-414E-9800-5CD18703D329}" name="A-EBR 2" dataDxfId="58" dataCellStyle="20% - Accent5"/>
    <tableColumn id="22" xr3:uid="{7DAFFC1D-BD54-49AD-8A28-39043A548470}" name="A-EXT." dataDxfId="57" dataCellStyle="40% - Accent2"/>
    <tableColumn id="17" xr3:uid="{B1DC5C33-E318-4DAD-8AF5-38F6EF80D699}" name="Trans." dataDxfId="56" dataCellStyle="40% - Accent6"/>
    <tableColumn id="4" xr3:uid="{C964AE8D-F747-4F0D-A719-F1F4CD5819DA}" name="PRECIO_x000a_PACTADO" dataDxfId="55" dataCellStyle="20% - Accent4"/>
    <tableColumn id="5" xr3:uid="{783E8908-66F5-4408-B769-CB094BE616C8}" name="Comisión _x000a_Pactada" dataDxfId="54" dataCellStyle="40% - Accent6"/>
    <tableColumn id="6" xr3:uid="{BE003E18-8FAA-4B3A-AC3A-D36520016859}" name="TOTAL_x000a_Comisión" dataDxfId="53" dataCellStyle="40% - Accent6"/>
    <tableColumn id="7" xr3:uid="{49D95617-0FF5-425D-8431-1602D0C327C2}" name="DIVISION_x000a_-% A-EXT." dataDxfId="52" dataCellStyle="40% - Accent2"/>
    <tableColumn id="3" xr3:uid="{417C70F5-8DB4-427C-8682-B8ED049D926A}" name="DIVISION_x000a_-% A-EBR 1" dataDxfId="51" dataCellStyle="40% - Accent5"/>
    <tableColumn id="20" xr3:uid="{1D67A615-8E50-4D6D-8CB6-458520698F4A}" name="DIVISION_x000a_-% A-EBR 2" dataDxfId="50" dataCellStyle="20% - Accent5"/>
    <tableColumn id="24" xr3:uid="{5717C08B-CB4E-479E-AA34-6B730CBE57EA}" name="DIVISION_x000a_$ A-EXT." dataDxfId="49" dataCellStyle="40% - Accent2">
      <calculatedColumnFormula>Tabel2[[#This Row],[TOTAL
Comisión]]*Tabel2[[#This Row],[DIVISION
-% A-EXT.]]</calculatedColumnFormula>
    </tableColumn>
    <tableColumn id="23" xr3:uid="{D3F67902-8B5C-43E2-86A9-3CFAE426FD96}" name="DIVISION_x000a_$ A-EBR 1" dataDxfId="48" dataCellStyle="40% - Accent6">
      <calculatedColumnFormula>Tabel2[[#This Row],[TOTAL
Comisión]]*Tabel2[[#This Row],[DIVISION
-% A-EBR 1]]</calculatedColumnFormula>
    </tableColumn>
    <tableColumn id="25" xr3:uid="{BA9DAB49-B3DD-407B-9BA6-5CE05ED8D2B9}" name="DIVISION_x000a_$ A-EBR 2" dataDxfId="47" dataCellStyle="40% - Accent6">
      <calculatedColumnFormula>Tabel2[[#This Row],[TOTAL
Comisión]]*Tabel2[[#This Row],[DIVISION
-% A-EBR 2]]</calculatedColumnFormula>
    </tableColumn>
    <tableColumn id="29" xr3:uid="{8AB4DF74-BF6C-4D18-A9A1-E9604586A495}" name="APORTACION_x000a_-% A-EBR 1" dataDxfId="46" dataCellStyle="40% - Accent6">
      <calculatedColumnFormula>VLOOKUP(A:A,'A-EBR'!A:D,2,0)</calculatedColumnFormula>
    </tableColumn>
    <tableColumn id="32" xr3:uid="{19BE092F-C1F4-4A5E-AF51-753C5D7D8E85}" name="APORTACION_x000a_$ A-EBR 1" dataDxfId="45" dataCellStyle="Procent">
      <calculatedColumnFormula>Tabel2[[#This Row],[APORTACION
-% A-EBR 1]]*Tabel2[[#This Row],[DIVISION
$ A-EBR 1]]</calculatedColumnFormula>
    </tableColumn>
    <tableColumn id="33" xr3:uid="{3FA860E2-32EF-4EA7-93E9-0ED56F0F2EE5}" name="APORTACION_x000a_-% A-EBR 2" dataDxfId="44" dataCellStyle="Procent">
      <calculatedColumnFormula>VLOOKUP(D:D,'A-EBR'!A:D,2,0)</calculatedColumnFormula>
    </tableColumn>
    <tableColumn id="30" xr3:uid="{4D9E410C-9BB9-4689-B53F-99FB54116684}" name="APORTACION_x000a_$ A-EBR 2" dataDxfId="43" dataCellStyle="Valuta">
      <calculatedColumnFormula>Tabel2[[#This Row],[APORTACION
-% A-EBR 2]]*Tabel2[[#This Row],[DIVISION
$ A-EBR 2]]</calculatedColumnFormula>
    </tableColumn>
    <tableColumn id="31" xr3:uid="{64132188-22BF-4D79-9505-8FC9EA027F61}" name="APORTACION_x000a_$ TOTAL EBR" dataDxfId="42" dataCellStyle="40% - Accent6">
      <calculatedColumnFormula>Tabel2[[#This Row],[APORTACION
$ A-EBR 1]]+Tabel2[[#This Row],[APORTACION
$ A-EBR 2]]</calculatedColumnFormula>
    </tableColumn>
    <tableColumn id="19" xr3:uid="{72D672F6-4CAC-4DF4-B223-344678E6B0CA}" name="Manera_x000a_Pago" dataDxfId="41" dataCellStyle="Valuta"/>
    <tableColumn id="27" xr3:uid="{5A9EF16E-9BAF-452B-80B8-7B58A7EB7CCA}" name="Tipo_x000a_Propiedad" dataDxfId="40" dataCellStyle="40% - Accent6"/>
    <tableColumn id="2" xr3:uid="{8D451528-DE44-4E80-A7F4-8F32BE44B7E8}" name="Propiedad" dataDxfId="39"/>
    <tableColumn id="9" xr3:uid="{5D411B3A-C130-4D7C-9158-84D8B5D050E2}" name="Vendedor/_x000a_Propietario" dataDxfId="38"/>
    <tableColumn id="8" xr3:uid="{97C17343-C8BF-4822-8D37-287F3683F6A5}" name="Comprador/_x000a_Inquilino" dataDxfId="37"/>
    <tableColumn id="14" xr3:uid="{552C4E69-5EB4-49EB-90F8-D42D788E0993}" name="observaciones" dataDxfId="36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03E0FB-4B78-4459-9E1D-83B651342682}" name="Tabel26" displayName="Tabel26" ref="A1:Z2" totalsRowShown="0" headerRowDxfId="27" dataDxfId="26">
  <autoFilter ref="A1:Z2" xr:uid="{CDB6E303-5753-4572-BB52-82232B1E82F7}"/>
  <tableColumns count="26">
    <tableColumn id="18" xr3:uid="{31114BF3-5179-4BEE-9C54-F3F0404D8347}" name="A-EBR 1" dataDxfId="25" dataCellStyle="40% - Accent5"/>
    <tableColumn id="28" xr3:uid="{4730EA22-478F-4BB9-A881-2A31349BE50D}" name="ESTATUS" dataDxfId="24" dataCellStyle="Notitie"/>
    <tableColumn id="1" xr3:uid="{C86A8880-A49C-4B05-903A-68CFB73897EF}" name="Fecha" dataDxfId="23"/>
    <tableColumn id="21" xr3:uid="{27E298AA-558E-4E6F-94B9-CC682B22B94C}" name="A-EBR 2" dataDxfId="22" dataCellStyle="20% - Accent5"/>
    <tableColumn id="22" xr3:uid="{D278B9AA-F8BC-435B-8DC7-36A52EFF7300}" name="A-EXT." dataDxfId="21" dataCellStyle="40% - Accent2"/>
    <tableColumn id="17" xr3:uid="{7392CA18-A64D-4D0F-AD69-5C77A7CCB7C7}" name="Trans." dataDxfId="20" dataCellStyle="40% - Accent6"/>
    <tableColumn id="4" xr3:uid="{3ACB2CFE-1CF1-46CD-96B3-D3463E636020}" name="PRECIO_x000a_PACTADO" dataDxfId="19" dataCellStyle="20% - Accent4"/>
    <tableColumn id="5" xr3:uid="{BBF9D7CA-08EC-4A92-A032-1D292AFD2E06}" name="Comisión _x000a_Pactada" dataDxfId="18" dataCellStyle="40% - Accent6"/>
    <tableColumn id="6" xr3:uid="{53EAB4FD-C800-4B8D-83AC-780F6AE7A688}" name="TOTAL_x000a_Comisión" dataDxfId="17" dataCellStyle="40% - Accent6">
      <calculatedColumnFormula>G2*H2</calculatedColumnFormula>
    </tableColumn>
    <tableColumn id="7" xr3:uid="{377614DE-DB23-4EDD-AB06-3D025CBA0422}" name="DIVISION_x000a_-% A-EXT." dataDxfId="16" dataCellStyle="40% - Accent2"/>
    <tableColumn id="3" xr3:uid="{8CF8BB24-E855-43B9-8A25-AB947D740C9E}" name="DIVISION_x000a_-% A-EBR 1" dataDxfId="15" dataCellStyle="40% - Accent5"/>
    <tableColumn id="20" xr3:uid="{A9D53D0D-ED2F-43AF-A497-5F7D137E9229}" name="DIVISION_x000a_-% A-EBR 2" dataDxfId="14" dataCellStyle="20% - Accent5"/>
    <tableColumn id="24" xr3:uid="{00DCC6B5-6856-4F4F-8412-549590452ECC}" name="DIVISION_x000a_$ A-EXT." dataDxfId="13" dataCellStyle="40% - Accent2">
      <calculatedColumnFormula>Tabel26[[#This Row],[TOTAL
Comisión]]*Tabel26[[#This Row],[DIVISION
-% A-EXT.]]</calculatedColumnFormula>
    </tableColumn>
    <tableColumn id="23" xr3:uid="{E85FFC74-BE92-499F-940A-9332F6FAD91E}" name="DIVISION_x000a_$ A-EBR 1" dataDxfId="12" dataCellStyle="40% - Accent6">
      <calculatedColumnFormula>Tabel26[[#This Row],[TOTAL
Comisión]]*Tabel26[[#This Row],[DIVISION
-% A-EBR 1]]</calculatedColumnFormula>
    </tableColumn>
    <tableColumn id="25" xr3:uid="{2A11745F-5A5B-46F6-8C94-46C01E548766}" name="DIVISION_x000a_$ A-EBR 2" dataDxfId="11" dataCellStyle="40% - Accent6">
      <calculatedColumnFormula>Tabel26[[#This Row],[TOTAL
Comisión]]*Tabel26[[#This Row],[DIVISION
-% A-EBR 2]]</calculatedColumnFormula>
    </tableColumn>
    <tableColumn id="29" xr3:uid="{86A45140-7FFD-4090-9AC4-BDFFF39CC2D3}" name="APORTACION_x000a_-% A-EBR 1" dataDxfId="10" dataCellStyle="40% - Accent6">
      <calculatedColumnFormula>VLOOKUP(A:A,'A-EBR'!A:D,2,0)</calculatedColumnFormula>
    </tableColumn>
    <tableColumn id="32" xr3:uid="{7FBCA8F3-DA17-4A57-9774-13B7B26B6E24}" name="APORTACION_x000a_$ A-EBR 1" dataDxfId="9" dataCellStyle="Procent">
      <calculatedColumnFormula>Tabel26[[#This Row],[APORTACION
-% A-EBR 1]]*Tabel26[[#This Row],[DIVISION
$ A-EBR 1]]</calculatedColumnFormula>
    </tableColumn>
    <tableColumn id="33" xr3:uid="{018AE2BD-F9B1-4F55-B3AD-AF31C96BFBA2}" name="APORTACION_x000a_-% A-EBR 2" dataDxfId="8" dataCellStyle="Procent">
      <calculatedColumnFormula>VLOOKUP(D:D,'A-EBR'!A:D,2,0)</calculatedColumnFormula>
    </tableColumn>
    <tableColumn id="30" xr3:uid="{7CDC4E8A-73BE-4911-9D2F-A2E0B646142E}" name="APORTACION_x000a_$ A-EBR 2" dataDxfId="7" dataCellStyle="Valuta">
      <calculatedColumnFormula>Tabel26[[#This Row],[APORTACION
-% A-EBR 2]]*Tabel26[[#This Row],[DIVISION
$ A-EBR 2]]</calculatedColumnFormula>
    </tableColumn>
    <tableColumn id="31" xr3:uid="{8643DB1D-B958-4AE7-9FD6-113C4E291E18}" name="APORTACION_x000a_$ TOTAL EBR" dataDxfId="6" dataCellStyle="40% - Accent6">
      <calculatedColumnFormula>Tabel26[[#This Row],[APORTACION
$ A-EBR 1]]+Tabel26[[#This Row],[APORTACION
$ A-EBR 2]]</calculatedColumnFormula>
    </tableColumn>
    <tableColumn id="19" xr3:uid="{19FB5F70-52E7-4748-8F9D-EEFC02570160}" name="Manera_x000a_Pago" dataDxfId="5" dataCellStyle="Valuta"/>
    <tableColumn id="27" xr3:uid="{F09CC874-E851-4176-8311-7203B6051541}" name="Tipo_x000a_Propiedad" dataDxfId="4" dataCellStyle="40% - Accent6"/>
    <tableColumn id="2" xr3:uid="{971169FF-DB15-408B-8855-5AA29293EFD3}" name="Propiedad" dataDxfId="3"/>
    <tableColumn id="9" xr3:uid="{6AA9A19A-58A8-4182-B0EE-5DBFA65B99EC}" name="Vendedor/_x000a_Propietario" dataDxfId="2"/>
    <tableColumn id="8" xr3:uid="{5D0D658C-31FF-41F1-928E-63770377F65D}" name="Comprador/_x000a_Inquilino" dataDxfId="1"/>
    <tableColumn id="14" xr3:uid="{6756C608-3766-41C8-BDE2-D2260282BA88}" name="observaciones" dataDxfId="0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02C6BC-CDD3-4DCB-9361-D97E9464F5EF}" name="Tabel1" displayName="Tabel1" ref="A1:D150" headerRowDxfId="35" headerRowCellStyle="Kop 3" dataCellStyle="Kop 3">
  <autoFilter ref="A1:D150" xr:uid="{58C51B3B-E9AE-42C1-A104-90C214AE3A55}"/>
  <sortState xmlns:xlrd2="http://schemas.microsoft.com/office/spreadsheetml/2017/richdata2" ref="A2:D150">
    <sortCondition ref="A1:A150"/>
  </sortState>
  <tableColumns count="4">
    <tableColumn id="1" xr3:uid="{91BB3FD2-59EF-4C33-930A-E1468E42DA37}" name="A-EBR" totalsRowLabel="Totaal" totalsRowDxfId="34" dataCellStyle="Kop 3"/>
    <tableColumn id="2" xr3:uid="{500DE0DB-A3EB-4162-986B-E885CC381DAF}" name="Aportacion_x000a_% A- EBR" dataDxfId="33" totalsRowDxfId="32" dataCellStyle="Kop 3"/>
    <tableColumn id="4" xr3:uid="{D8D41E6D-4115-4993-A482-6C3D1E13E426}" name="Aportacion_x000a_Desarollo" dataDxfId="31" totalsRowDxfId="30" dataCellStyle="Kop 3"/>
    <tableColumn id="3" xr3:uid="{C0218BC2-61D8-4E4F-954D-7A6BD56FDD62}" name="% C-EBR" totalsRowFunction="count" dataDxfId="29" totalsRowDxfId="28" dataCellStyle="Kop 3"/>
  </tableColumns>
  <tableStyleInfo name="TableStyleMedium26" showFirstColumn="0" showLastColumn="0" showRowStripes="0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4A6A5B9-D397-47CC-9CE7-180E9DC5FF4E}" name="Tabel4" displayName="Tabel4" ref="A1:A10" totalsRowShown="0">
  <autoFilter ref="A1:A10" xr:uid="{E2B4DA9E-C40B-4C05-8C6B-7FEC191859C3}"/>
  <tableColumns count="1">
    <tableColumn id="1" xr3:uid="{FD792A31-A7E8-48F3-BF9F-36879F812B2B}" name="Transacción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DEBC763-A912-40DA-9DA8-06344716F8E1}" name="Tabel6" displayName="Tabel6" ref="C1:C8" totalsRowShown="0">
  <autoFilter ref="C1:C8" xr:uid="{84057DF4-5818-48FF-8D69-8DD8A4618A7D}"/>
  <tableColumns count="1">
    <tableColumn id="1" xr3:uid="{454AA6AD-1D67-41CB-9E1C-9FEE869AA234}" name="Estatus"/>
  </tableColumns>
  <tableStyleInfo name="TableStyleLight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D1470C-9B77-428F-8738-888B55A0C7D6}" name="Tabel8" displayName="Tabel8" ref="E1:E8" totalsRowShown="0">
  <autoFilter ref="E1:E8" xr:uid="{2B29A6E2-8F8B-4411-B884-4A0EE339DF1F}"/>
  <tableColumns count="1">
    <tableColumn id="1" xr3:uid="{46985A68-61C3-499A-8EB8-B50F0AB478D2}" name="Manera de Pago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92E9CE-C20F-46E4-8546-25917FB19ADF}" name="Tabel3" displayName="Tabel3" ref="G1:G10" totalsRowShown="0">
  <autoFilter ref="G1:G10" xr:uid="{28DC0353-293B-45B3-8ECC-0CA7CBD1DC3B}"/>
  <tableColumns count="1">
    <tableColumn id="1" xr3:uid="{948A41B4-944E-479A-B8C5-8B3345E90063}" name="Tipo Propiedad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8606-1966-4502-9933-B5B57F0EEB06}">
  <dimension ref="A1:AD2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ColWidth="214.140625" defaultRowHeight="15" x14ac:dyDescent="0.25"/>
  <cols>
    <col min="1" max="1" width="18.140625" style="54" bestFit="1" customWidth="1"/>
    <col min="2" max="2" width="14.140625" style="38" bestFit="1" customWidth="1"/>
    <col min="3" max="3" width="11.42578125" style="39" bestFit="1" customWidth="1"/>
    <col min="4" max="4" width="20" style="40" bestFit="1" customWidth="1"/>
    <col min="5" max="5" width="26.85546875" style="60" bestFit="1" customWidth="1"/>
    <col min="6" max="6" width="12.140625" style="41" bestFit="1" customWidth="1"/>
    <col min="7" max="7" width="14.5703125" style="68" bestFit="1" customWidth="1"/>
    <col min="8" max="8" width="14.5703125" style="43" bestFit="1" customWidth="1"/>
    <col min="9" max="9" width="14.140625" style="43" bestFit="1" customWidth="1"/>
    <col min="10" max="10" width="14.7109375" style="44" bestFit="1" customWidth="1"/>
    <col min="11" max="12" width="16" style="45" bestFit="1" customWidth="1"/>
    <col min="13" max="13" width="14.7109375" style="46" bestFit="1" customWidth="1"/>
    <col min="14" max="14" width="14.7109375" style="47" bestFit="1" customWidth="1"/>
    <col min="15" max="15" width="14.7109375" style="48" bestFit="1" customWidth="1"/>
    <col min="16" max="16" width="18.140625" style="46" bestFit="1" customWidth="1"/>
    <col min="17" max="17" width="18.140625" style="55" bestFit="1" customWidth="1"/>
    <col min="18" max="18" width="17.5703125" style="49" bestFit="1" customWidth="1"/>
    <col min="19" max="19" width="18.140625" style="63" bestFit="1" customWidth="1"/>
    <col min="20" max="20" width="18.140625" style="69" bestFit="1" customWidth="1"/>
    <col min="21" max="21" width="13.42578125" style="55" bestFit="1" customWidth="1"/>
    <col min="22" max="22" width="14.7109375" style="49" bestFit="1" customWidth="1"/>
    <col min="23" max="23" width="60.42578125" style="42" bestFit="1" customWidth="1"/>
    <col min="24" max="24" width="54.42578125" style="60" bestFit="1" customWidth="1"/>
    <col min="25" max="25" width="50" style="60" bestFit="1" customWidth="1"/>
    <col min="26" max="26" width="98.42578125" style="68" bestFit="1" customWidth="1"/>
    <col min="27" max="27" width="61.28515625" style="60" customWidth="1"/>
    <col min="28" max="28" width="98.42578125" style="60" bestFit="1" customWidth="1"/>
    <col min="29" max="29" width="214.140625" style="40"/>
    <col min="30" max="30" width="214.140625" style="43"/>
    <col min="31" max="16384" width="214.140625" style="40"/>
  </cols>
  <sheetData>
    <row r="1" spans="1:26" s="50" customFormat="1" ht="30" x14ac:dyDescent="0.25">
      <c r="A1" s="52" t="s">
        <v>18</v>
      </c>
      <c r="B1" s="25" t="s">
        <v>39</v>
      </c>
      <c r="C1" s="25" t="s">
        <v>0</v>
      </c>
      <c r="D1" s="11" t="s">
        <v>19</v>
      </c>
      <c r="E1" s="29" t="s">
        <v>20</v>
      </c>
      <c r="F1" s="27" t="s">
        <v>44</v>
      </c>
      <c r="G1" s="18" t="s">
        <v>38</v>
      </c>
      <c r="H1" s="12" t="s">
        <v>14</v>
      </c>
      <c r="I1" s="30" t="s">
        <v>36</v>
      </c>
      <c r="J1" s="17" t="s">
        <v>25</v>
      </c>
      <c r="K1" s="16" t="s">
        <v>24</v>
      </c>
      <c r="L1" s="32" t="s">
        <v>26</v>
      </c>
      <c r="M1" s="21" t="s">
        <v>23</v>
      </c>
      <c r="N1" s="22" t="s">
        <v>22</v>
      </c>
      <c r="O1" s="34" t="s">
        <v>21</v>
      </c>
      <c r="P1" s="64" t="s">
        <v>43</v>
      </c>
      <c r="Q1" s="65" t="s">
        <v>40</v>
      </c>
      <c r="R1" s="66" t="s">
        <v>45</v>
      </c>
      <c r="S1" s="67" t="s">
        <v>41</v>
      </c>
      <c r="T1" s="58" t="s">
        <v>46</v>
      </c>
      <c r="U1" s="19" t="s">
        <v>15</v>
      </c>
      <c r="V1" s="27" t="s">
        <v>37</v>
      </c>
      <c r="W1" s="1" t="s">
        <v>1</v>
      </c>
      <c r="X1" s="1" t="s">
        <v>51</v>
      </c>
      <c r="Y1" s="1" t="s">
        <v>50</v>
      </c>
      <c r="Z1" s="1" t="s">
        <v>2</v>
      </c>
    </row>
    <row r="2" spans="1:26" s="50" customFormat="1" x14ac:dyDescent="0.25">
      <c r="A2" s="53" t="s">
        <v>53</v>
      </c>
      <c r="B2" s="37" t="s">
        <v>10</v>
      </c>
      <c r="C2" s="26">
        <v>44201</v>
      </c>
      <c r="D2" s="10" t="s">
        <v>47</v>
      </c>
      <c r="E2" s="59"/>
      <c r="F2" s="28" t="s">
        <v>3</v>
      </c>
      <c r="G2" s="24">
        <v>1000</v>
      </c>
      <c r="H2" s="23">
        <v>0.03</v>
      </c>
      <c r="I2" s="31">
        <f>G2*H2</f>
        <v>30</v>
      </c>
      <c r="J2" s="14">
        <v>0.5</v>
      </c>
      <c r="K2" s="15">
        <v>0.5</v>
      </c>
      <c r="L2" s="33"/>
      <c r="M2" s="20">
        <f>Tabel2[[#This Row],[TOTAL
Comisión]]*Tabel2[[#This Row],[DIVISION
-% A-EXT.]]</f>
        <v>15</v>
      </c>
      <c r="N2" s="13">
        <f>Tabel2[[#This Row],[TOTAL
Comisión]]*Tabel2[[#This Row],[DIVISION
-% A-EBR 1]]</f>
        <v>15</v>
      </c>
      <c r="O2" s="35">
        <f>Tabel2[[#This Row],[TOTAL
Comisión]]*Tabel2[[#This Row],[DIVISION
-% A-EBR 2]]</f>
        <v>0</v>
      </c>
      <c r="P2" s="62">
        <f>VLOOKUP(A:A,'A-EBR'!A:D,2,0)</f>
        <v>0.25</v>
      </c>
      <c r="Q2" s="61">
        <f>Tabel2[[#This Row],[APORTACION
-% A-EBR 1]]*Tabel2[[#This Row],[DIVISION
$ A-EBR 1]]</f>
        <v>3.75</v>
      </c>
      <c r="R2" s="62" t="e">
        <f>VLOOKUP(D:D,'A-EBR'!A:D,2,0)</f>
        <v>#N/A</v>
      </c>
      <c r="S2" s="56" t="e">
        <f>Tabel2[[#This Row],[APORTACION
-% A-EBR 2]]*Tabel2[[#This Row],[DIVISION
$ A-EBR 2]]</f>
        <v>#N/A</v>
      </c>
      <c r="T2" s="57" t="e">
        <f>Tabel2[[#This Row],[APORTACION
$ A-EBR 1]]+Tabel2[[#This Row],[APORTACION
$ A-EBR 2]]</f>
        <v>#N/A</v>
      </c>
      <c r="U2" s="8" t="s">
        <v>4</v>
      </c>
      <c r="V2" s="28" t="s">
        <v>29</v>
      </c>
      <c r="W2" s="51"/>
      <c r="X2" s="51"/>
      <c r="Y2" s="51"/>
      <c r="Z2" s="51"/>
    </row>
  </sheetData>
  <phoneticPr fontId="7" type="noConversion"/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8CDD161-10CE-4EA4-9948-B789258FFBAB}">
          <x14:formula1>
            <xm:f>'A-EBR'!$A$2:$A$35</xm:f>
          </x14:formula1>
          <xm:sqref>A2</xm:sqref>
        </x14:dataValidation>
        <x14:dataValidation type="list" allowBlank="1" showInputMessage="1" showErrorMessage="1" xr:uid="{D8FED87B-65C7-4363-88BD-AA0FDA62F1EF}">
          <x14:formula1>
            <xm:f>'='!$E$2:$E$7</xm:f>
          </x14:formula1>
          <xm:sqref>U2:V2</xm:sqref>
        </x14:dataValidation>
        <x14:dataValidation type="list" allowBlank="1" showInputMessage="1" showErrorMessage="1" xr:uid="{5BE7D970-7A57-4D35-9939-A9C4C5E1882D}">
          <x14:formula1>
            <xm:f>'='!$A$2:$A$9</xm:f>
          </x14:formula1>
          <xm:sqref>F2</xm:sqref>
        </x14:dataValidation>
        <x14:dataValidation type="list" allowBlank="1" showInputMessage="1" showErrorMessage="1" xr:uid="{35C169F4-D852-48BD-AE99-E188F9F5648F}">
          <x14:formula1>
            <xm:f>'='!$G$2:$G$10</xm:f>
          </x14:formula1>
          <xm:sqref>V2</xm:sqref>
        </x14:dataValidation>
        <x14:dataValidation type="list" allowBlank="1" showInputMessage="1" showErrorMessage="1" xr:uid="{093F3BC9-6C58-437E-A630-78A8FAD391E3}">
          <x14:formula1>
            <xm:f>'='!$C$2:$C$5</xm:f>
          </x14:formula1>
          <xm:sqref>B2</xm:sqref>
        </x14:dataValidation>
        <x14:dataValidation type="list" allowBlank="1" showInputMessage="1" showErrorMessage="1" xr:uid="{6193EE73-5468-4C89-A0E2-01B87542CAC7}">
          <x14:formula1>
            <xm:f>'A-EBR'!$A$2:$A$30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965C-6E8A-4E92-9892-C4CAAADBA498}">
  <dimension ref="A1:Z2"/>
  <sheetViews>
    <sheetView workbookViewId="0">
      <selection activeCell="L2" sqref="L2"/>
    </sheetView>
  </sheetViews>
  <sheetFormatPr defaultRowHeight="15" x14ac:dyDescent="0.25"/>
  <cols>
    <col min="1" max="1" width="12.28515625" bestFit="1" customWidth="1"/>
    <col min="2" max="2" width="13.28515625" bestFit="1" customWidth="1"/>
    <col min="3" max="3" width="10.7109375" bestFit="1" customWidth="1"/>
    <col min="4" max="4" width="12.28515625" bestFit="1" customWidth="1"/>
    <col min="5" max="6" width="11.28515625" bestFit="1" customWidth="1"/>
    <col min="7" max="7" width="14.140625" bestFit="1" customWidth="1"/>
    <col min="8" max="8" width="14.28515625" bestFit="1" customWidth="1"/>
    <col min="9" max="9" width="13.85546875" bestFit="1" customWidth="1"/>
    <col min="10" max="10" width="14" bestFit="1" customWidth="1"/>
    <col min="11" max="12" width="15" bestFit="1" customWidth="1"/>
    <col min="13" max="15" width="14.140625" bestFit="1" customWidth="1"/>
    <col min="16" max="17" width="18" bestFit="1" customWidth="1"/>
    <col min="18" max="18" width="17.42578125" bestFit="1" customWidth="1"/>
    <col min="19" max="20" width="18" bestFit="1" customWidth="1"/>
    <col min="21" max="21" width="12.85546875" bestFit="1" customWidth="1"/>
    <col min="22" max="22" width="14.7109375" bestFit="1" customWidth="1"/>
    <col min="23" max="23" width="13.5703125" bestFit="1" customWidth="1"/>
    <col min="24" max="24" width="15.5703125" bestFit="1" customWidth="1"/>
    <col min="25" max="25" width="16.28515625" bestFit="1" customWidth="1"/>
    <col min="26" max="26" width="13.42578125" bestFit="1" customWidth="1"/>
  </cols>
  <sheetData>
    <row r="1" spans="1:26" s="50" customFormat="1" ht="30" x14ac:dyDescent="0.25">
      <c r="A1" s="52" t="s">
        <v>18</v>
      </c>
      <c r="B1" s="25" t="s">
        <v>39</v>
      </c>
      <c r="C1" s="25" t="s">
        <v>0</v>
      </c>
      <c r="D1" s="11" t="s">
        <v>19</v>
      </c>
      <c r="E1" s="29" t="s">
        <v>20</v>
      </c>
      <c r="F1" s="27" t="s">
        <v>44</v>
      </c>
      <c r="G1" s="18" t="s">
        <v>38</v>
      </c>
      <c r="H1" s="12" t="s">
        <v>14</v>
      </c>
      <c r="I1" s="30" t="s">
        <v>36</v>
      </c>
      <c r="J1" s="17" t="s">
        <v>25</v>
      </c>
      <c r="K1" s="16" t="s">
        <v>24</v>
      </c>
      <c r="L1" s="32" t="s">
        <v>26</v>
      </c>
      <c r="M1" s="21" t="s">
        <v>23</v>
      </c>
      <c r="N1" s="22" t="s">
        <v>22</v>
      </c>
      <c r="O1" s="34" t="s">
        <v>21</v>
      </c>
      <c r="P1" s="64" t="s">
        <v>43</v>
      </c>
      <c r="Q1" s="65" t="s">
        <v>40</v>
      </c>
      <c r="R1" s="66" t="s">
        <v>45</v>
      </c>
      <c r="S1" s="67" t="s">
        <v>41</v>
      </c>
      <c r="T1" s="58" t="s">
        <v>46</v>
      </c>
      <c r="U1" s="19" t="s">
        <v>15</v>
      </c>
      <c r="V1" s="27" t="s">
        <v>37</v>
      </c>
      <c r="W1" s="1" t="s">
        <v>1</v>
      </c>
      <c r="X1" s="1" t="s">
        <v>51</v>
      </c>
      <c r="Y1" s="1" t="s">
        <v>50</v>
      </c>
      <c r="Z1" s="1" t="s">
        <v>2</v>
      </c>
    </row>
    <row r="2" spans="1:26" s="50" customFormat="1" x14ac:dyDescent="0.25">
      <c r="A2" s="53" t="s">
        <v>74</v>
      </c>
      <c r="B2" s="36" t="s">
        <v>9</v>
      </c>
      <c r="C2" s="26">
        <v>44330</v>
      </c>
      <c r="D2" s="10" t="s">
        <v>47</v>
      </c>
      <c r="E2" s="59"/>
      <c r="F2" s="28"/>
      <c r="G2" s="24">
        <v>20000</v>
      </c>
      <c r="H2" s="23">
        <v>0.03</v>
      </c>
      <c r="I2" s="31">
        <f>G2*H2</f>
        <v>600</v>
      </c>
      <c r="J2" s="14"/>
      <c r="K2" s="15">
        <v>1</v>
      </c>
      <c r="L2" s="33"/>
      <c r="M2" s="20">
        <f>Tabel26[[#This Row],[TOTAL
Comisión]]*Tabel26[[#This Row],[DIVISION
-% A-EXT.]]</f>
        <v>0</v>
      </c>
      <c r="N2" s="13">
        <f>Tabel26[[#This Row],[TOTAL
Comisión]]*Tabel26[[#This Row],[DIVISION
-% A-EBR 1]]</f>
        <v>600</v>
      </c>
      <c r="O2" s="35">
        <f>Tabel26[[#This Row],[TOTAL
Comisión]]*Tabel26[[#This Row],[DIVISION
-% A-EBR 2]]</f>
        <v>0</v>
      </c>
      <c r="P2" s="62">
        <f>VLOOKUP(A:A,'A-EBR'!A:D,2,0)</f>
        <v>0.25</v>
      </c>
      <c r="Q2" s="61">
        <f>Tabel26[[#This Row],[APORTACION
-% A-EBR 1]]*Tabel26[[#This Row],[DIVISION
$ A-EBR 1]]</f>
        <v>150</v>
      </c>
      <c r="R2" s="62" t="e">
        <f>VLOOKUP(D:D,'A-EBR'!A:D,2,0)</f>
        <v>#N/A</v>
      </c>
      <c r="S2" s="56" t="e">
        <f>Tabel26[[#This Row],[APORTACION
-% A-EBR 2]]*Tabel26[[#This Row],[DIVISION
$ A-EBR 2]]</f>
        <v>#N/A</v>
      </c>
      <c r="T2" s="57" t="e">
        <f>Tabel26[[#This Row],[APORTACION
$ A-EBR 1]]+Tabel26[[#This Row],[APORTACION
$ A-EBR 2]]</f>
        <v>#N/A</v>
      </c>
      <c r="U2" s="8"/>
      <c r="V2" s="28"/>
      <c r="W2" s="51"/>
      <c r="X2" s="51"/>
      <c r="Y2" s="51"/>
      <c r="Z2" s="51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C58E5DD1-837F-4886-A6AD-87A90D51DDA4}">
          <x14:formula1>
            <xm:f>'A-EBR'!$A$2:$A$30</xm:f>
          </x14:formula1>
          <xm:sqref>D2</xm:sqref>
        </x14:dataValidation>
        <x14:dataValidation type="list" allowBlank="1" showInputMessage="1" showErrorMessage="1" xr:uid="{7E1CFC2B-6E7B-4BA7-99F7-3F3FD4EE4FAA}">
          <x14:formula1>
            <xm:f>'='!$C$2:$C$5</xm:f>
          </x14:formula1>
          <xm:sqref>B2</xm:sqref>
        </x14:dataValidation>
        <x14:dataValidation type="list" allowBlank="1" showInputMessage="1" showErrorMessage="1" xr:uid="{1D770AC4-1E78-4954-BA3D-1CA2CC704482}">
          <x14:formula1>
            <xm:f>'='!$G$2:$G$10</xm:f>
          </x14:formula1>
          <xm:sqref>V2</xm:sqref>
        </x14:dataValidation>
        <x14:dataValidation type="list" allowBlank="1" showInputMessage="1" showErrorMessage="1" xr:uid="{31129C3E-F7B5-4E1E-8A13-3A6618F5FEB2}">
          <x14:formula1>
            <xm:f>'='!$A$2:$A$9</xm:f>
          </x14:formula1>
          <xm:sqref>F2</xm:sqref>
        </x14:dataValidation>
        <x14:dataValidation type="list" allowBlank="1" showInputMessage="1" showErrorMessage="1" xr:uid="{9B661B0F-B397-4915-8747-F46F5DD0E397}">
          <x14:formula1>
            <xm:f>'='!$E$2:$E$7</xm:f>
          </x14:formula1>
          <xm:sqref>U2:V2</xm:sqref>
        </x14:dataValidation>
        <x14:dataValidation type="list" allowBlank="1" showInputMessage="1" showErrorMessage="1" xr:uid="{DD15D906-59B9-448B-994E-05A70D6251ED}">
          <x14:formula1>
            <xm:f>'A-EBR'!$A$2:$A$35</xm:f>
          </x14:formula1>
          <xm:sqref>A2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D70F-5B01-46AD-805D-7F7EAFAD9193}">
  <dimension ref="A1:D150"/>
  <sheetViews>
    <sheetView showGridLines="0" zoomScale="70" zoomScaleNormal="70" workbookViewId="0">
      <pane ySplit="1" topLeftCell="A2" activePane="bottomLeft" state="frozen"/>
      <selection pane="bottomLeft" activeCell="A23" sqref="A23"/>
    </sheetView>
  </sheetViews>
  <sheetFormatPr defaultRowHeight="15" x14ac:dyDescent="0.25"/>
  <cols>
    <col min="1" max="1" width="25.140625" customWidth="1"/>
    <col min="2" max="2" width="14.5703125" style="2" bestFit="1" customWidth="1"/>
    <col min="3" max="3" width="14.5703125" style="2" customWidth="1"/>
    <col min="4" max="4" width="19.85546875" style="2" customWidth="1"/>
  </cols>
  <sheetData>
    <row r="1" spans="1:4" s="5" customFormat="1" ht="30.75" thickBot="1" x14ac:dyDescent="0.3">
      <c r="A1" s="6" t="s">
        <v>7</v>
      </c>
      <c r="B1" s="9" t="s">
        <v>27</v>
      </c>
      <c r="C1" s="9" t="s">
        <v>42</v>
      </c>
      <c r="D1" s="7" t="s">
        <v>6</v>
      </c>
    </row>
    <row r="2" spans="1:4" ht="15.75" thickBot="1" x14ac:dyDescent="0.3">
      <c r="A2" s="3" t="s">
        <v>52</v>
      </c>
      <c r="B2" s="4">
        <v>0.3</v>
      </c>
      <c r="C2" s="4">
        <v>0.6</v>
      </c>
      <c r="D2" s="4">
        <v>0.05</v>
      </c>
    </row>
    <row r="3" spans="1:4" ht="15.75" thickBot="1" x14ac:dyDescent="0.3">
      <c r="A3" s="3" t="s">
        <v>53</v>
      </c>
      <c r="B3" s="4">
        <v>0.25</v>
      </c>
      <c r="C3" s="4">
        <v>0.6</v>
      </c>
      <c r="D3" s="4"/>
    </row>
    <row r="4" spans="1:4" ht="15.75" thickBot="1" x14ac:dyDescent="0.3">
      <c r="A4" s="3" t="s">
        <v>54</v>
      </c>
      <c r="B4" s="4">
        <v>0.25</v>
      </c>
      <c r="C4" s="4">
        <v>0.6</v>
      </c>
      <c r="D4" s="4"/>
    </row>
    <row r="5" spans="1:4" ht="15.75" thickBot="1" x14ac:dyDescent="0.3">
      <c r="A5" s="3" t="s">
        <v>55</v>
      </c>
      <c r="B5" s="4">
        <v>0.3</v>
      </c>
      <c r="C5" s="4">
        <v>0.6</v>
      </c>
      <c r="D5" s="4">
        <v>0.05</v>
      </c>
    </row>
    <row r="6" spans="1:4" ht="15.75" thickBot="1" x14ac:dyDescent="0.3">
      <c r="A6" s="3" t="s">
        <v>56</v>
      </c>
      <c r="B6" s="4">
        <v>0.35</v>
      </c>
      <c r="C6" s="4">
        <v>0.6</v>
      </c>
      <c r="D6" s="4">
        <v>0.05</v>
      </c>
    </row>
    <row r="7" spans="1:4" ht="15.75" thickBot="1" x14ac:dyDescent="0.3">
      <c r="A7" s="3" t="s">
        <v>57</v>
      </c>
      <c r="B7" s="4">
        <v>0.25</v>
      </c>
      <c r="C7" s="4">
        <v>0.6</v>
      </c>
      <c r="D7" s="4"/>
    </row>
    <row r="8" spans="1:4" ht="15.75" thickBot="1" x14ac:dyDescent="0.3">
      <c r="A8" s="3" t="s">
        <v>58</v>
      </c>
      <c r="B8" s="4">
        <v>0.25</v>
      </c>
      <c r="C8" s="4">
        <v>0.6</v>
      </c>
      <c r="D8" s="4"/>
    </row>
    <row r="9" spans="1:4" ht="15.75" thickBot="1" x14ac:dyDescent="0.3">
      <c r="A9" s="3" t="s">
        <v>59</v>
      </c>
      <c r="B9" s="4">
        <v>0.3</v>
      </c>
      <c r="C9" s="4">
        <v>0.6</v>
      </c>
      <c r="D9" s="4">
        <v>0.05</v>
      </c>
    </row>
    <row r="10" spans="1:4" ht="15.75" thickBot="1" x14ac:dyDescent="0.3">
      <c r="A10" s="3" t="s">
        <v>60</v>
      </c>
      <c r="B10" s="4">
        <v>0.25</v>
      </c>
      <c r="C10" s="4">
        <v>0.6</v>
      </c>
      <c r="D10" s="4"/>
    </row>
    <row r="11" spans="1:4" ht="15.75" thickBot="1" x14ac:dyDescent="0.3">
      <c r="A11" s="3" t="s">
        <v>61</v>
      </c>
      <c r="B11" s="4">
        <v>0.25</v>
      </c>
      <c r="C11" s="4">
        <v>0.6</v>
      </c>
      <c r="D11" s="4"/>
    </row>
    <row r="12" spans="1:4" ht="15.75" thickBot="1" x14ac:dyDescent="0.3">
      <c r="A12" s="3" t="s">
        <v>62</v>
      </c>
      <c r="B12" s="4">
        <v>0.25</v>
      </c>
      <c r="C12" s="4">
        <v>0.6</v>
      </c>
      <c r="D12" s="4"/>
    </row>
    <row r="13" spans="1:4" ht="15.75" thickBot="1" x14ac:dyDescent="0.3">
      <c r="A13" s="3" t="s">
        <v>63</v>
      </c>
      <c r="B13" s="4">
        <v>0.35</v>
      </c>
      <c r="C13" s="4">
        <v>0.6</v>
      </c>
      <c r="D13" s="4"/>
    </row>
    <row r="14" spans="1:4" ht="15.75" thickBot="1" x14ac:dyDescent="0.3">
      <c r="A14" s="3" t="s">
        <v>64</v>
      </c>
      <c r="B14" s="4">
        <v>0.25</v>
      </c>
      <c r="C14" s="4">
        <v>0.6</v>
      </c>
      <c r="D14" s="4"/>
    </row>
    <row r="15" spans="1:4" ht="15.75" thickBot="1" x14ac:dyDescent="0.3">
      <c r="A15" s="3" t="s">
        <v>65</v>
      </c>
      <c r="B15" s="4">
        <v>0.25</v>
      </c>
      <c r="C15" s="4">
        <v>0.6</v>
      </c>
      <c r="D15" s="4">
        <v>0.05</v>
      </c>
    </row>
    <row r="16" spans="1:4" ht="15.75" thickBot="1" x14ac:dyDescent="0.3">
      <c r="A16" s="3" t="s">
        <v>66</v>
      </c>
      <c r="B16" s="4">
        <v>0.3</v>
      </c>
      <c r="C16" s="4">
        <v>0.6</v>
      </c>
      <c r="D16" s="4"/>
    </row>
    <row r="17" spans="1:4" ht="15.75" thickBot="1" x14ac:dyDescent="0.3">
      <c r="A17" s="3" t="s">
        <v>67</v>
      </c>
      <c r="B17" s="4">
        <v>0.25</v>
      </c>
      <c r="C17" s="4">
        <v>0.6</v>
      </c>
      <c r="D17" s="4"/>
    </row>
    <row r="18" spans="1:4" ht="15.75" thickBot="1" x14ac:dyDescent="0.3">
      <c r="A18" s="3" t="s">
        <v>68</v>
      </c>
      <c r="B18" s="4">
        <v>0.3</v>
      </c>
      <c r="C18" s="4">
        <v>0.6</v>
      </c>
      <c r="D18" s="4"/>
    </row>
    <row r="19" spans="1:4" ht="15.75" thickBot="1" x14ac:dyDescent="0.3">
      <c r="A19" s="3" t="s">
        <v>69</v>
      </c>
      <c r="B19" s="4">
        <v>0.25</v>
      </c>
      <c r="C19" s="4">
        <v>0.6</v>
      </c>
      <c r="D19" s="4"/>
    </row>
    <row r="20" spans="1:4" ht="15.75" thickBot="1" x14ac:dyDescent="0.3">
      <c r="A20" s="3" t="s">
        <v>70</v>
      </c>
      <c r="B20" s="4">
        <v>0.3</v>
      </c>
      <c r="C20" s="4">
        <v>0.6</v>
      </c>
      <c r="D20" s="4"/>
    </row>
    <row r="21" spans="1:4" ht="15.75" thickBot="1" x14ac:dyDescent="0.3">
      <c r="A21" s="3" t="s">
        <v>71</v>
      </c>
      <c r="B21" s="4">
        <v>0.25</v>
      </c>
      <c r="C21" s="4">
        <v>0.6</v>
      </c>
      <c r="D21" s="4"/>
    </row>
    <row r="22" spans="1:4" ht="15.75" thickBot="1" x14ac:dyDescent="0.3">
      <c r="A22" s="3" t="s">
        <v>72</v>
      </c>
      <c r="B22" s="4"/>
      <c r="C22" s="4">
        <v>0.6</v>
      </c>
      <c r="D22" s="4"/>
    </row>
    <row r="23" spans="1:4" ht="15.75" thickBot="1" x14ac:dyDescent="0.3">
      <c r="A23" s="3" t="s">
        <v>73</v>
      </c>
      <c r="B23" s="4"/>
      <c r="C23" s="4">
        <v>0.6</v>
      </c>
      <c r="D23" s="4"/>
    </row>
    <row r="24" spans="1:4" ht="15.75" thickBot="1" x14ac:dyDescent="0.3">
      <c r="A24" s="3" t="s">
        <v>74</v>
      </c>
      <c r="B24" s="4">
        <v>0.25</v>
      </c>
      <c r="C24" s="4">
        <v>0.6</v>
      </c>
      <c r="D24" s="4"/>
    </row>
    <row r="25" spans="1:4" ht="15.75" thickBot="1" x14ac:dyDescent="0.3">
      <c r="A25" s="3" t="s">
        <v>75</v>
      </c>
      <c r="B25" s="4">
        <v>0.25</v>
      </c>
      <c r="C25" s="4">
        <v>0.6</v>
      </c>
      <c r="D25" s="4"/>
    </row>
    <row r="26" spans="1:4" ht="15.75" thickBot="1" x14ac:dyDescent="0.3">
      <c r="A26" s="3" t="s">
        <v>76</v>
      </c>
      <c r="B26" s="4">
        <v>0</v>
      </c>
      <c r="C26" s="4">
        <v>0</v>
      </c>
      <c r="D26" s="4"/>
    </row>
    <row r="27" spans="1:4" ht="15.75" thickBot="1" x14ac:dyDescent="0.3">
      <c r="A27" s="3"/>
      <c r="B27" s="4"/>
      <c r="C27" s="4"/>
      <c r="D27" s="4"/>
    </row>
    <row r="28" spans="1:4" ht="15.75" thickBot="1" x14ac:dyDescent="0.3">
      <c r="A28" s="3"/>
      <c r="B28" s="4"/>
      <c r="C28" s="4"/>
      <c r="D28" s="4"/>
    </row>
    <row r="29" spans="1:4" ht="15.75" thickBot="1" x14ac:dyDescent="0.3">
      <c r="A29" s="3"/>
      <c r="B29" s="4"/>
      <c r="C29" s="4"/>
      <c r="D29" s="4"/>
    </row>
    <row r="30" spans="1:4" ht="15.75" thickBot="1" x14ac:dyDescent="0.3">
      <c r="A30" s="3"/>
      <c r="B30" s="4"/>
      <c r="C30" s="4"/>
      <c r="D30" s="4"/>
    </row>
    <row r="31" spans="1:4" ht="15.75" thickBot="1" x14ac:dyDescent="0.3">
      <c r="A31" s="3"/>
      <c r="B31" s="4"/>
      <c r="C31" s="4"/>
      <c r="D31" s="4"/>
    </row>
    <row r="32" spans="1:4" ht="15.75" thickBot="1" x14ac:dyDescent="0.3">
      <c r="A32" s="3"/>
      <c r="B32" s="4"/>
      <c r="C32" s="4"/>
      <c r="D32" s="4"/>
    </row>
    <row r="33" spans="1:4" ht="15.75" thickBot="1" x14ac:dyDescent="0.3">
      <c r="A33" s="3"/>
      <c r="B33" s="4"/>
      <c r="C33" s="4"/>
      <c r="D33" s="4"/>
    </row>
    <row r="34" spans="1:4" ht="15.75" thickBot="1" x14ac:dyDescent="0.3">
      <c r="A34" s="3"/>
      <c r="B34" s="4"/>
      <c r="C34" s="4"/>
      <c r="D34" s="4"/>
    </row>
    <row r="35" spans="1:4" ht="15.75" thickBot="1" x14ac:dyDescent="0.3">
      <c r="A35" s="3"/>
      <c r="B35" s="4"/>
      <c r="C35" s="4"/>
      <c r="D35" s="4"/>
    </row>
    <row r="36" spans="1:4" ht="15.75" thickBot="1" x14ac:dyDescent="0.3">
      <c r="A36" s="3"/>
      <c r="B36" s="4"/>
      <c r="C36" s="4"/>
      <c r="D36" s="4"/>
    </row>
    <row r="37" spans="1:4" ht="15.75" thickBot="1" x14ac:dyDescent="0.3">
      <c r="A37" s="3"/>
      <c r="B37" s="4"/>
      <c r="C37" s="4"/>
      <c r="D37" s="4"/>
    </row>
    <row r="38" spans="1:4" ht="15.75" thickBot="1" x14ac:dyDescent="0.3">
      <c r="A38" s="3"/>
      <c r="B38" s="4"/>
      <c r="C38" s="4"/>
      <c r="D38" s="4"/>
    </row>
    <row r="39" spans="1:4" ht="15.75" thickBot="1" x14ac:dyDescent="0.3">
      <c r="A39" s="3"/>
      <c r="B39" s="4"/>
      <c r="C39" s="4"/>
      <c r="D39" s="4"/>
    </row>
    <row r="40" spans="1:4" ht="15.75" thickBot="1" x14ac:dyDescent="0.3">
      <c r="A40" s="3"/>
      <c r="B40" s="4"/>
      <c r="C40" s="4"/>
      <c r="D40" s="4"/>
    </row>
    <row r="41" spans="1:4" ht="15.75" thickBot="1" x14ac:dyDescent="0.3">
      <c r="A41" s="3"/>
      <c r="B41" s="4"/>
      <c r="C41" s="4"/>
      <c r="D41" s="4"/>
    </row>
    <row r="42" spans="1:4" ht="15.75" thickBot="1" x14ac:dyDescent="0.3">
      <c r="A42" s="3"/>
      <c r="B42" s="4"/>
      <c r="C42" s="4"/>
      <c r="D42" s="4"/>
    </row>
    <row r="43" spans="1:4" ht="15.75" thickBot="1" x14ac:dyDescent="0.3">
      <c r="A43" s="3"/>
      <c r="B43" s="4"/>
      <c r="C43" s="4"/>
      <c r="D43" s="4"/>
    </row>
    <row r="44" spans="1:4" ht="15.75" thickBot="1" x14ac:dyDescent="0.3">
      <c r="A44" s="3"/>
      <c r="B44" s="4"/>
      <c r="C44" s="4"/>
      <c r="D44" s="4"/>
    </row>
    <row r="45" spans="1:4" ht="15.75" thickBot="1" x14ac:dyDescent="0.3">
      <c r="A45" s="3"/>
      <c r="B45" s="4"/>
      <c r="C45" s="4"/>
      <c r="D45" s="4"/>
    </row>
    <row r="46" spans="1:4" ht="15.75" thickBot="1" x14ac:dyDescent="0.3">
      <c r="A46" s="3"/>
      <c r="B46" s="4"/>
      <c r="C46" s="4"/>
      <c r="D46" s="4"/>
    </row>
    <row r="47" spans="1:4" ht="15.75" thickBot="1" x14ac:dyDescent="0.3">
      <c r="A47" s="3"/>
      <c r="B47" s="4"/>
      <c r="C47" s="4"/>
      <c r="D47" s="4"/>
    </row>
    <row r="48" spans="1:4" ht="15.75" thickBot="1" x14ac:dyDescent="0.3">
      <c r="A48" s="3"/>
      <c r="B48" s="4"/>
      <c r="C48" s="4"/>
      <c r="D48" s="4"/>
    </row>
    <row r="49" spans="1:4" ht="15.75" thickBot="1" x14ac:dyDescent="0.3">
      <c r="A49" s="3"/>
      <c r="B49" s="4"/>
      <c r="C49" s="4"/>
      <c r="D49" s="4"/>
    </row>
    <row r="50" spans="1:4" ht="15.75" thickBot="1" x14ac:dyDescent="0.3">
      <c r="A50" s="3"/>
      <c r="B50" s="4"/>
      <c r="C50" s="4"/>
      <c r="D50" s="4"/>
    </row>
    <row r="51" spans="1:4" ht="15.75" thickBot="1" x14ac:dyDescent="0.3">
      <c r="A51" s="3"/>
      <c r="B51" s="4"/>
      <c r="C51" s="4"/>
      <c r="D51" s="4"/>
    </row>
    <row r="52" spans="1:4" ht="15.75" thickBot="1" x14ac:dyDescent="0.3">
      <c r="A52" s="3"/>
      <c r="B52" s="4"/>
      <c r="C52" s="4"/>
      <c r="D52" s="4"/>
    </row>
    <row r="53" spans="1:4" ht="15.75" thickBot="1" x14ac:dyDescent="0.3">
      <c r="A53" s="3"/>
      <c r="B53" s="4"/>
      <c r="C53" s="4"/>
      <c r="D53" s="4"/>
    </row>
    <row r="54" spans="1:4" ht="15.75" thickBot="1" x14ac:dyDescent="0.3">
      <c r="A54" s="3"/>
      <c r="B54" s="4"/>
      <c r="C54" s="4"/>
      <c r="D54" s="4"/>
    </row>
    <row r="55" spans="1:4" ht="15.75" thickBot="1" x14ac:dyDescent="0.3">
      <c r="A55" s="3"/>
      <c r="B55" s="4"/>
      <c r="C55" s="4"/>
      <c r="D55" s="4"/>
    </row>
    <row r="56" spans="1:4" ht="15.75" thickBot="1" x14ac:dyDescent="0.3">
      <c r="A56" s="3"/>
      <c r="B56" s="4"/>
      <c r="C56" s="4"/>
      <c r="D56" s="4"/>
    </row>
    <row r="57" spans="1:4" ht="15.75" thickBot="1" x14ac:dyDescent="0.3">
      <c r="A57" s="3"/>
      <c r="B57" s="4"/>
      <c r="C57" s="4"/>
      <c r="D57" s="4"/>
    </row>
    <row r="58" spans="1:4" ht="15.75" thickBot="1" x14ac:dyDescent="0.3">
      <c r="A58" s="3"/>
      <c r="B58" s="4"/>
      <c r="C58" s="4"/>
      <c r="D58" s="4"/>
    </row>
    <row r="59" spans="1:4" ht="15.75" thickBot="1" x14ac:dyDescent="0.3">
      <c r="A59" s="3"/>
      <c r="B59" s="4"/>
      <c r="C59" s="4"/>
      <c r="D59" s="4"/>
    </row>
    <row r="60" spans="1:4" ht="15.75" thickBot="1" x14ac:dyDescent="0.3">
      <c r="A60" s="3"/>
      <c r="B60" s="4"/>
      <c r="C60" s="4"/>
      <c r="D60" s="4"/>
    </row>
    <row r="61" spans="1:4" ht="15.75" thickBot="1" x14ac:dyDescent="0.3">
      <c r="A61" s="3"/>
      <c r="B61" s="4"/>
      <c r="C61" s="4"/>
      <c r="D61" s="4"/>
    </row>
    <row r="62" spans="1:4" ht="15.75" thickBot="1" x14ac:dyDescent="0.3">
      <c r="A62" s="3"/>
      <c r="B62" s="4"/>
      <c r="C62" s="4"/>
      <c r="D62" s="4"/>
    </row>
    <row r="63" spans="1:4" ht="15.75" thickBot="1" x14ac:dyDescent="0.3">
      <c r="A63" s="3"/>
      <c r="B63" s="4"/>
      <c r="C63" s="4"/>
      <c r="D63" s="4"/>
    </row>
    <row r="64" spans="1:4" ht="15.75" thickBot="1" x14ac:dyDescent="0.3">
      <c r="A64" s="3"/>
      <c r="B64" s="4"/>
      <c r="C64" s="4"/>
      <c r="D64" s="4"/>
    </row>
    <row r="65" spans="1:4" ht="15.75" thickBot="1" x14ac:dyDescent="0.3">
      <c r="A65" s="3"/>
      <c r="B65" s="4"/>
      <c r="C65" s="4"/>
      <c r="D65" s="4"/>
    </row>
    <row r="66" spans="1:4" ht="15.75" thickBot="1" x14ac:dyDescent="0.3">
      <c r="A66" s="3"/>
      <c r="B66" s="4"/>
      <c r="C66" s="4"/>
      <c r="D66" s="4"/>
    </row>
    <row r="67" spans="1:4" ht="15.75" thickBot="1" x14ac:dyDescent="0.3">
      <c r="A67" s="3"/>
      <c r="B67" s="4"/>
      <c r="C67" s="4"/>
      <c r="D67" s="4"/>
    </row>
    <row r="68" spans="1:4" ht="15.75" thickBot="1" x14ac:dyDescent="0.3">
      <c r="A68" s="3"/>
      <c r="B68" s="4"/>
      <c r="C68" s="4"/>
      <c r="D68" s="4"/>
    </row>
    <row r="69" spans="1:4" ht="15.75" thickBot="1" x14ac:dyDescent="0.3">
      <c r="A69" s="3"/>
      <c r="B69" s="4"/>
      <c r="C69" s="4"/>
      <c r="D69" s="4"/>
    </row>
    <row r="70" spans="1:4" ht="15.75" thickBot="1" x14ac:dyDescent="0.3">
      <c r="A70" s="3"/>
      <c r="B70" s="4"/>
      <c r="C70" s="4"/>
      <c r="D70" s="4"/>
    </row>
    <row r="71" spans="1:4" ht="15.75" thickBot="1" x14ac:dyDescent="0.3">
      <c r="A71" s="3"/>
      <c r="B71" s="4"/>
      <c r="C71" s="4"/>
      <c r="D71" s="4"/>
    </row>
    <row r="72" spans="1:4" ht="15.75" thickBot="1" x14ac:dyDescent="0.3">
      <c r="A72" s="3"/>
      <c r="B72" s="4"/>
      <c r="C72" s="4"/>
      <c r="D72" s="4"/>
    </row>
    <row r="73" spans="1:4" ht="15.75" thickBot="1" x14ac:dyDescent="0.3">
      <c r="A73" s="3"/>
      <c r="B73" s="4"/>
      <c r="C73" s="4"/>
      <c r="D73" s="4"/>
    </row>
    <row r="74" spans="1:4" ht="15.75" thickBot="1" x14ac:dyDescent="0.3">
      <c r="A74" s="3"/>
      <c r="B74" s="4"/>
      <c r="C74" s="4"/>
      <c r="D74" s="4"/>
    </row>
    <row r="75" spans="1:4" ht="15.75" thickBot="1" x14ac:dyDescent="0.3">
      <c r="A75" s="3"/>
      <c r="B75" s="4"/>
      <c r="C75" s="4"/>
      <c r="D75" s="4"/>
    </row>
    <row r="76" spans="1:4" ht="15.75" thickBot="1" x14ac:dyDescent="0.3">
      <c r="A76" s="3"/>
      <c r="B76" s="4"/>
      <c r="C76" s="4"/>
      <c r="D76" s="4"/>
    </row>
    <row r="77" spans="1:4" ht="15.75" thickBot="1" x14ac:dyDescent="0.3">
      <c r="A77" s="3"/>
      <c r="B77" s="4"/>
      <c r="C77" s="4"/>
      <c r="D77" s="4"/>
    </row>
    <row r="78" spans="1:4" ht="15.75" thickBot="1" x14ac:dyDescent="0.3">
      <c r="A78" s="3"/>
      <c r="B78" s="4"/>
      <c r="C78" s="4"/>
      <c r="D78" s="4"/>
    </row>
    <row r="79" spans="1:4" ht="15.75" thickBot="1" x14ac:dyDescent="0.3">
      <c r="A79" s="3"/>
      <c r="B79" s="4"/>
      <c r="C79" s="4"/>
      <c r="D79" s="4"/>
    </row>
    <row r="80" spans="1:4" ht="15.75" thickBot="1" x14ac:dyDescent="0.3">
      <c r="A80" s="3"/>
      <c r="B80" s="4"/>
      <c r="C80" s="4"/>
      <c r="D80" s="4"/>
    </row>
    <row r="81" spans="1:4" ht="15.75" thickBot="1" x14ac:dyDescent="0.3">
      <c r="A81" s="3"/>
      <c r="B81" s="4"/>
      <c r="C81" s="4"/>
      <c r="D81" s="4"/>
    </row>
    <row r="82" spans="1:4" ht="15.75" thickBot="1" x14ac:dyDescent="0.3">
      <c r="A82" s="3"/>
      <c r="B82" s="4"/>
      <c r="C82" s="4"/>
      <c r="D82" s="4"/>
    </row>
    <row r="83" spans="1:4" ht="15.75" thickBot="1" x14ac:dyDescent="0.3">
      <c r="A83" s="3"/>
      <c r="B83" s="4"/>
      <c r="C83" s="4"/>
      <c r="D83" s="4"/>
    </row>
    <row r="84" spans="1:4" ht="15.75" thickBot="1" x14ac:dyDescent="0.3">
      <c r="A84" s="3"/>
      <c r="B84" s="4"/>
      <c r="C84" s="4"/>
      <c r="D84" s="4"/>
    </row>
    <row r="85" spans="1:4" ht="15.75" thickBot="1" x14ac:dyDescent="0.3">
      <c r="A85" s="3"/>
      <c r="B85" s="4"/>
      <c r="C85" s="4"/>
      <c r="D85" s="4"/>
    </row>
    <row r="86" spans="1:4" ht="15.75" thickBot="1" x14ac:dyDescent="0.3">
      <c r="A86" s="3"/>
      <c r="B86" s="4"/>
      <c r="C86" s="4"/>
      <c r="D86" s="4"/>
    </row>
    <row r="87" spans="1:4" ht="15.75" thickBot="1" x14ac:dyDescent="0.3">
      <c r="A87" s="3"/>
      <c r="B87" s="4"/>
      <c r="C87" s="4"/>
      <c r="D87" s="4"/>
    </row>
    <row r="88" spans="1:4" ht="15.75" thickBot="1" x14ac:dyDescent="0.3">
      <c r="A88" s="3"/>
      <c r="B88" s="4"/>
      <c r="C88" s="4"/>
      <c r="D88" s="4"/>
    </row>
    <row r="89" spans="1:4" ht="15.75" thickBot="1" x14ac:dyDescent="0.3">
      <c r="A89" s="3"/>
      <c r="B89" s="4"/>
      <c r="C89" s="4"/>
      <c r="D89" s="4"/>
    </row>
    <row r="90" spans="1:4" ht="15.75" thickBot="1" x14ac:dyDescent="0.3">
      <c r="A90" s="3"/>
      <c r="B90" s="4"/>
      <c r="C90" s="4"/>
      <c r="D90" s="4"/>
    </row>
    <row r="91" spans="1:4" ht="15.75" thickBot="1" x14ac:dyDescent="0.3">
      <c r="A91" s="3"/>
      <c r="B91" s="4"/>
      <c r="C91" s="4"/>
      <c r="D91" s="4"/>
    </row>
    <row r="92" spans="1:4" ht="15.75" thickBot="1" x14ac:dyDescent="0.3">
      <c r="A92" s="3"/>
      <c r="B92" s="4"/>
      <c r="C92" s="4"/>
      <c r="D92" s="4"/>
    </row>
    <row r="93" spans="1:4" ht="15.75" thickBot="1" x14ac:dyDescent="0.3">
      <c r="A93" s="3"/>
      <c r="B93" s="4"/>
      <c r="C93" s="4"/>
      <c r="D93" s="4"/>
    </row>
    <row r="94" spans="1:4" ht="15.75" thickBot="1" x14ac:dyDescent="0.3">
      <c r="A94" s="3"/>
      <c r="B94" s="4"/>
      <c r="C94" s="4"/>
      <c r="D94" s="4"/>
    </row>
    <row r="95" spans="1:4" ht="15.75" thickBot="1" x14ac:dyDescent="0.3">
      <c r="A95" s="3"/>
      <c r="B95" s="4"/>
      <c r="C95" s="4"/>
      <c r="D95" s="4"/>
    </row>
    <row r="96" spans="1:4" ht="15.75" thickBot="1" x14ac:dyDescent="0.3">
      <c r="A96" s="3"/>
      <c r="B96" s="4"/>
      <c r="C96" s="4"/>
      <c r="D96" s="4"/>
    </row>
    <row r="97" spans="1:4" ht="15.75" thickBot="1" x14ac:dyDescent="0.3">
      <c r="A97" s="3"/>
      <c r="B97" s="4"/>
      <c r="C97" s="4"/>
      <c r="D97" s="4"/>
    </row>
    <row r="98" spans="1:4" ht="15.75" thickBot="1" x14ac:dyDescent="0.3">
      <c r="A98" s="3"/>
      <c r="B98" s="4"/>
      <c r="C98" s="4"/>
      <c r="D98" s="4"/>
    </row>
    <row r="99" spans="1:4" ht="15.75" thickBot="1" x14ac:dyDescent="0.3">
      <c r="A99" s="3"/>
      <c r="B99" s="4"/>
      <c r="C99" s="4"/>
      <c r="D99" s="4"/>
    </row>
    <row r="100" spans="1:4" ht="15.75" thickBot="1" x14ac:dyDescent="0.3">
      <c r="A100" s="3"/>
      <c r="B100" s="4"/>
      <c r="C100" s="4"/>
      <c r="D100" s="4"/>
    </row>
    <row r="101" spans="1:4" ht="15.75" thickBot="1" x14ac:dyDescent="0.3">
      <c r="A101" s="3"/>
      <c r="B101" s="4"/>
      <c r="C101" s="4"/>
      <c r="D101" s="4"/>
    </row>
    <row r="102" spans="1:4" ht="15.75" thickBot="1" x14ac:dyDescent="0.3">
      <c r="A102" s="3"/>
      <c r="B102" s="4"/>
      <c r="C102" s="4"/>
      <c r="D102" s="4"/>
    </row>
    <row r="103" spans="1:4" ht="15.75" thickBot="1" x14ac:dyDescent="0.3">
      <c r="A103" s="3"/>
      <c r="B103" s="4"/>
      <c r="C103" s="4"/>
      <c r="D103" s="4"/>
    </row>
    <row r="104" spans="1:4" ht="15.75" thickBot="1" x14ac:dyDescent="0.3">
      <c r="A104" s="3"/>
      <c r="B104" s="4"/>
      <c r="C104" s="4"/>
      <c r="D104" s="4"/>
    </row>
    <row r="105" spans="1:4" ht="15.75" thickBot="1" x14ac:dyDescent="0.3">
      <c r="A105" s="3"/>
      <c r="B105" s="4"/>
      <c r="C105" s="4"/>
      <c r="D105" s="4"/>
    </row>
    <row r="106" spans="1:4" ht="15.75" thickBot="1" x14ac:dyDescent="0.3">
      <c r="A106" s="3"/>
      <c r="B106" s="4"/>
      <c r="C106" s="4"/>
      <c r="D106" s="4"/>
    </row>
    <row r="107" spans="1:4" ht="15.75" thickBot="1" x14ac:dyDescent="0.3">
      <c r="A107" s="3"/>
      <c r="B107" s="4"/>
      <c r="C107" s="4"/>
      <c r="D107" s="4"/>
    </row>
    <row r="108" spans="1:4" ht="15.75" thickBot="1" x14ac:dyDescent="0.3">
      <c r="A108" s="3"/>
      <c r="B108" s="4"/>
      <c r="C108" s="4"/>
      <c r="D108" s="4"/>
    </row>
    <row r="109" spans="1:4" ht="15.75" thickBot="1" x14ac:dyDescent="0.3">
      <c r="A109" s="3"/>
      <c r="B109" s="4"/>
      <c r="C109" s="4"/>
      <c r="D109" s="4"/>
    </row>
    <row r="110" spans="1:4" ht="15.75" thickBot="1" x14ac:dyDescent="0.3">
      <c r="A110" s="3"/>
      <c r="B110" s="4"/>
      <c r="C110" s="4"/>
      <c r="D110" s="4"/>
    </row>
    <row r="111" spans="1:4" ht="15.75" thickBot="1" x14ac:dyDescent="0.3">
      <c r="A111" s="3"/>
      <c r="B111" s="4"/>
      <c r="C111" s="4"/>
      <c r="D111" s="4"/>
    </row>
    <row r="112" spans="1:4" ht="15.75" thickBot="1" x14ac:dyDescent="0.3">
      <c r="A112" s="3"/>
      <c r="B112" s="4"/>
      <c r="C112" s="4"/>
      <c r="D112" s="4"/>
    </row>
    <row r="113" spans="1:4" ht="15.75" thickBot="1" x14ac:dyDescent="0.3">
      <c r="A113" s="3"/>
      <c r="B113" s="4"/>
      <c r="C113" s="4"/>
      <c r="D113" s="4"/>
    </row>
    <row r="114" spans="1:4" ht="15.75" thickBot="1" x14ac:dyDescent="0.3">
      <c r="A114" s="3"/>
      <c r="B114" s="4"/>
      <c r="C114" s="4"/>
      <c r="D114" s="4"/>
    </row>
    <row r="115" spans="1:4" ht="15.75" thickBot="1" x14ac:dyDescent="0.3">
      <c r="A115" s="3"/>
      <c r="B115" s="4"/>
      <c r="C115" s="4"/>
      <c r="D115" s="4"/>
    </row>
    <row r="116" spans="1:4" ht="15.75" thickBot="1" x14ac:dyDescent="0.3">
      <c r="A116" s="3"/>
      <c r="B116" s="4"/>
      <c r="C116" s="4"/>
      <c r="D116" s="4"/>
    </row>
    <row r="117" spans="1:4" ht="15.75" thickBot="1" x14ac:dyDescent="0.3">
      <c r="A117" s="3"/>
      <c r="B117" s="4"/>
      <c r="C117" s="4"/>
      <c r="D117" s="4"/>
    </row>
    <row r="118" spans="1:4" ht="15.75" thickBot="1" x14ac:dyDescent="0.3">
      <c r="A118" s="3"/>
      <c r="B118" s="4"/>
      <c r="C118" s="4"/>
      <c r="D118" s="4"/>
    </row>
    <row r="119" spans="1:4" ht="15.75" thickBot="1" x14ac:dyDescent="0.3">
      <c r="A119" s="3"/>
      <c r="B119" s="4"/>
      <c r="C119" s="4"/>
      <c r="D119" s="4"/>
    </row>
    <row r="120" spans="1:4" ht="15.75" thickBot="1" x14ac:dyDescent="0.3">
      <c r="A120" s="3"/>
      <c r="B120" s="4"/>
      <c r="C120" s="4"/>
      <c r="D120" s="4"/>
    </row>
    <row r="121" spans="1:4" ht="15.75" thickBot="1" x14ac:dyDescent="0.3">
      <c r="A121" s="3"/>
      <c r="B121" s="4"/>
      <c r="C121" s="4"/>
      <c r="D121" s="4"/>
    </row>
    <row r="122" spans="1:4" ht="15.75" thickBot="1" x14ac:dyDescent="0.3">
      <c r="A122" s="3"/>
      <c r="B122" s="4"/>
      <c r="C122" s="4"/>
      <c r="D122" s="4"/>
    </row>
    <row r="123" spans="1:4" ht="15.75" thickBot="1" x14ac:dyDescent="0.3">
      <c r="A123" s="3"/>
      <c r="B123" s="4"/>
      <c r="C123" s="4"/>
      <c r="D123" s="4"/>
    </row>
    <row r="124" spans="1:4" ht="15.75" thickBot="1" x14ac:dyDescent="0.3">
      <c r="A124" s="3"/>
      <c r="B124" s="4"/>
      <c r="C124" s="4"/>
      <c r="D124" s="4"/>
    </row>
    <row r="125" spans="1:4" ht="15.75" thickBot="1" x14ac:dyDescent="0.3">
      <c r="A125" s="3"/>
      <c r="B125" s="4"/>
      <c r="C125" s="4"/>
      <c r="D125" s="4"/>
    </row>
    <row r="126" spans="1:4" ht="15.75" thickBot="1" x14ac:dyDescent="0.3">
      <c r="A126" s="3"/>
      <c r="B126" s="4"/>
      <c r="C126" s="4"/>
      <c r="D126" s="4"/>
    </row>
    <row r="127" spans="1:4" ht="15.75" thickBot="1" x14ac:dyDescent="0.3">
      <c r="A127" s="3"/>
      <c r="B127" s="4"/>
      <c r="C127" s="4"/>
      <c r="D127" s="4"/>
    </row>
    <row r="128" spans="1:4" ht="15.75" thickBot="1" x14ac:dyDescent="0.3">
      <c r="A128" s="3"/>
      <c r="B128" s="4"/>
      <c r="C128" s="4"/>
      <c r="D128" s="4"/>
    </row>
    <row r="129" spans="1:4" ht="15.75" thickBot="1" x14ac:dyDescent="0.3">
      <c r="A129" s="3"/>
      <c r="B129" s="4"/>
      <c r="C129" s="4"/>
      <c r="D129" s="4"/>
    </row>
    <row r="130" spans="1:4" ht="15.75" thickBot="1" x14ac:dyDescent="0.3">
      <c r="A130" s="3"/>
      <c r="B130" s="4"/>
      <c r="C130" s="4"/>
      <c r="D130" s="4"/>
    </row>
    <row r="131" spans="1:4" ht="15.75" thickBot="1" x14ac:dyDescent="0.3">
      <c r="A131" s="3"/>
      <c r="B131" s="4"/>
      <c r="C131" s="4"/>
      <c r="D131" s="4"/>
    </row>
    <row r="132" spans="1:4" ht="15.75" thickBot="1" x14ac:dyDescent="0.3">
      <c r="A132" s="3"/>
      <c r="B132" s="4"/>
      <c r="C132" s="4"/>
      <c r="D132" s="4"/>
    </row>
    <row r="133" spans="1:4" ht="15.75" thickBot="1" x14ac:dyDescent="0.3">
      <c r="A133" s="3"/>
      <c r="B133" s="4"/>
      <c r="C133" s="4"/>
      <c r="D133" s="4"/>
    </row>
    <row r="134" spans="1:4" ht="15.75" thickBot="1" x14ac:dyDescent="0.3">
      <c r="A134" s="3"/>
      <c r="B134" s="4"/>
      <c r="C134" s="4"/>
      <c r="D134" s="4"/>
    </row>
    <row r="135" spans="1:4" ht="15.75" thickBot="1" x14ac:dyDescent="0.3">
      <c r="A135" s="3"/>
      <c r="B135" s="4"/>
      <c r="C135" s="4"/>
      <c r="D135" s="4"/>
    </row>
    <row r="136" spans="1:4" ht="15.75" thickBot="1" x14ac:dyDescent="0.3">
      <c r="A136" s="3"/>
      <c r="B136" s="4"/>
      <c r="C136" s="4"/>
      <c r="D136" s="4"/>
    </row>
    <row r="137" spans="1:4" ht="15.75" thickBot="1" x14ac:dyDescent="0.3">
      <c r="A137" s="3"/>
      <c r="B137" s="4"/>
      <c r="C137" s="4"/>
      <c r="D137" s="4"/>
    </row>
    <row r="138" spans="1:4" ht="15.75" thickBot="1" x14ac:dyDescent="0.3">
      <c r="A138" s="3"/>
      <c r="B138" s="4"/>
      <c r="C138" s="4"/>
      <c r="D138" s="4"/>
    </row>
    <row r="139" spans="1:4" ht="15.75" thickBot="1" x14ac:dyDescent="0.3">
      <c r="A139" s="3"/>
      <c r="B139" s="4"/>
      <c r="C139" s="4"/>
      <c r="D139" s="4"/>
    </row>
    <row r="140" spans="1:4" ht="15.75" thickBot="1" x14ac:dyDescent="0.3">
      <c r="A140" s="3"/>
      <c r="B140" s="4"/>
      <c r="C140" s="4"/>
      <c r="D140" s="4"/>
    </row>
    <row r="141" spans="1:4" ht="15.75" thickBot="1" x14ac:dyDescent="0.3">
      <c r="A141" s="3"/>
      <c r="B141" s="4"/>
      <c r="C141" s="4"/>
      <c r="D141" s="4"/>
    </row>
    <row r="142" spans="1:4" ht="15.75" thickBot="1" x14ac:dyDescent="0.3">
      <c r="A142" s="3"/>
      <c r="B142" s="4"/>
      <c r="C142" s="4"/>
      <c r="D142" s="4"/>
    </row>
    <row r="143" spans="1:4" ht="15.75" thickBot="1" x14ac:dyDescent="0.3">
      <c r="A143" s="3"/>
      <c r="B143" s="4"/>
      <c r="C143" s="4"/>
      <c r="D143" s="4"/>
    </row>
    <row r="144" spans="1:4" ht="15.75" thickBot="1" x14ac:dyDescent="0.3">
      <c r="A144" s="3"/>
      <c r="B144" s="4"/>
      <c r="C144" s="4"/>
      <c r="D144" s="4"/>
    </row>
    <row r="145" spans="1:4" ht="15.75" thickBot="1" x14ac:dyDescent="0.3">
      <c r="A145" s="3"/>
      <c r="B145" s="4"/>
      <c r="C145" s="4"/>
      <c r="D145" s="4"/>
    </row>
    <row r="146" spans="1:4" ht="15.75" thickBot="1" x14ac:dyDescent="0.3">
      <c r="A146" s="3"/>
      <c r="B146" s="4"/>
      <c r="C146" s="4"/>
      <c r="D146" s="4"/>
    </row>
    <row r="147" spans="1:4" ht="15.75" thickBot="1" x14ac:dyDescent="0.3">
      <c r="A147" s="3"/>
      <c r="B147" s="4"/>
      <c r="C147" s="4"/>
      <c r="D147" s="4"/>
    </row>
    <row r="148" spans="1:4" ht="15.75" thickBot="1" x14ac:dyDescent="0.3">
      <c r="A148" s="3"/>
      <c r="B148" s="4"/>
      <c r="C148" s="4"/>
      <c r="D148" s="4"/>
    </row>
    <row r="149" spans="1:4" ht="15.75" thickBot="1" x14ac:dyDescent="0.3">
      <c r="A149" s="3"/>
      <c r="B149" s="4"/>
      <c r="C149" s="4"/>
      <c r="D149" s="4"/>
    </row>
    <row r="150" spans="1:4" ht="15.75" thickBot="1" x14ac:dyDescent="0.3">
      <c r="A150" s="3"/>
      <c r="B150" s="4"/>
      <c r="C150" s="4"/>
      <c r="D150" s="4"/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47B8-EE92-4589-97B7-29E3A0E54A11}">
  <dimension ref="A1:G9"/>
  <sheetViews>
    <sheetView workbookViewId="0">
      <selection activeCell="G10" sqref="G10"/>
    </sheetView>
  </sheetViews>
  <sheetFormatPr defaultRowHeight="15" x14ac:dyDescent="0.25"/>
  <cols>
    <col min="1" max="1" width="17.5703125" bestFit="1" customWidth="1"/>
    <col min="3" max="3" width="12.140625" bestFit="1" customWidth="1"/>
    <col min="5" max="5" width="17.28515625" customWidth="1"/>
    <col min="7" max="7" width="23.85546875" customWidth="1"/>
  </cols>
  <sheetData>
    <row r="1" spans="1:7" x14ac:dyDescent="0.25">
      <c r="A1" t="s">
        <v>11</v>
      </c>
      <c r="C1" t="s">
        <v>8</v>
      </c>
      <c r="E1" t="s">
        <v>16</v>
      </c>
      <c r="G1" t="s">
        <v>28</v>
      </c>
    </row>
    <row r="2" spans="1:7" x14ac:dyDescent="0.25">
      <c r="A2" t="s">
        <v>3</v>
      </c>
      <c r="C2" t="s">
        <v>9</v>
      </c>
      <c r="E2" t="s">
        <v>4</v>
      </c>
      <c r="G2" t="s">
        <v>29</v>
      </c>
    </row>
    <row r="3" spans="1:7" x14ac:dyDescent="0.25">
      <c r="A3" t="s">
        <v>5</v>
      </c>
      <c r="C3" t="s">
        <v>10</v>
      </c>
      <c r="E3" t="s">
        <v>12</v>
      </c>
      <c r="G3" t="s">
        <v>30</v>
      </c>
    </row>
    <row r="4" spans="1:7" x14ac:dyDescent="0.25">
      <c r="A4" t="s">
        <v>48</v>
      </c>
      <c r="E4" t="s">
        <v>17</v>
      </c>
      <c r="G4" t="s">
        <v>31</v>
      </c>
    </row>
    <row r="5" spans="1:7" x14ac:dyDescent="0.25">
      <c r="E5" t="s">
        <v>13</v>
      </c>
      <c r="G5" t="s">
        <v>32</v>
      </c>
    </row>
    <row r="6" spans="1:7" x14ac:dyDescent="0.25">
      <c r="G6" t="s">
        <v>33</v>
      </c>
    </row>
    <row r="7" spans="1:7" x14ac:dyDescent="0.25">
      <c r="G7" t="s">
        <v>34</v>
      </c>
    </row>
    <row r="8" spans="1:7" x14ac:dyDescent="0.25">
      <c r="G8" t="s">
        <v>35</v>
      </c>
    </row>
    <row r="9" spans="1:7" x14ac:dyDescent="0.25">
      <c r="G9" t="s">
        <v>49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Producción</vt:lpstr>
      <vt:lpstr>Historia</vt:lpstr>
      <vt:lpstr>A-EBR</vt:lpstr>
      <vt:lpstr>=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2021-05-14T22:27:56Z</dcterms:created>
  <dcterms:modified xsi:type="dcterms:W3CDTF">2021-05-16T18:20:18Z</dcterms:modified>
</cp:coreProperties>
</file>