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nneltrading.sharepoint.com/sites/ChannelTradingdocumenten/Gedeelde documenten/prijsberekeningen/Shots/"/>
    </mc:Choice>
  </mc:AlternateContent>
  <xr:revisionPtr revIDLastSave="2" documentId="8_{D236A9DB-F84C-4DA8-8225-5FA67147C233}" xr6:coauthVersionLast="47" xr6:coauthVersionMax="47" xr10:uidLastSave="{78515521-1FDB-457D-9A57-FCD160CF8582}"/>
  <bookViews>
    <workbookView xWindow="28680" yWindow="-120" windowWidth="29040" windowHeight="16440" xr2:uid="{00000000-000D-0000-FFFF-FFFF00000000}"/>
  </bookViews>
  <sheets>
    <sheet name="Blad1" sheetId="1" r:id="rId1"/>
  </sheets>
  <definedNames>
    <definedName name="_xlnm._FilterDatabase" localSheetId="0" hidden="1">Blad1!$A$1:$Q$8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E5" i="1"/>
  <c r="E4" i="1"/>
  <c r="E3" i="1"/>
  <c r="E2" i="1"/>
  <c r="O4" i="1"/>
  <c r="Q4" i="1"/>
  <c r="Q8" i="1"/>
  <c r="O8" i="1"/>
  <c r="L2" i="1"/>
  <c r="H2" i="1"/>
  <c r="O3" i="1"/>
  <c r="Q3" i="1"/>
  <c r="H4" i="1"/>
  <c r="M4" i="1"/>
  <c r="P4" i="1"/>
  <c r="L4" i="1"/>
  <c r="H8" i="1"/>
  <c r="M8" i="1"/>
  <c r="P8" i="1"/>
  <c r="L8" i="1"/>
  <c r="H5" i="1"/>
  <c r="L5" i="1"/>
  <c r="H7" i="1"/>
  <c r="L7" i="1"/>
  <c r="O6" i="1"/>
  <c r="Q6" i="1"/>
  <c r="Q7" i="1"/>
  <c r="P7" i="1"/>
  <c r="M7" i="1"/>
  <c r="O7" i="1"/>
  <c r="O5" i="1"/>
  <c r="P5" i="1"/>
  <c r="M5" i="1"/>
  <c r="Q5" i="1"/>
  <c r="H6" i="1"/>
  <c r="M6" i="1"/>
  <c r="P6" i="1"/>
  <c r="L6" i="1"/>
  <c r="L3" i="1"/>
  <c r="M3" i="1"/>
  <c r="P3" i="1"/>
  <c r="H3" i="1"/>
  <c r="O2" i="1"/>
  <c r="P2" i="1"/>
  <c r="M2" i="1"/>
  <c r="Q2" i="1"/>
</calcChain>
</file>

<file path=xl/sharedStrings.xml><?xml version="1.0" encoding="utf-8"?>
<sst xmlns="http://schemas.openxmlformats.org/spreadsheetml/2006/main" count="17" uniqueCount="16">
  <si>
    <t>bp_netprice</t>
  </si>
  <si>
    <t>wholesale_price</t>
  </si>
  <si>
    <t>vat_value 1</t>
  </si>
  <si>
    <t>gewenste minimum winst</t>
  </si>
  <si>
    <t>Verzendkosten</t>
  </si>
  <si>
    <t>verpakkingskosten</t>
  </si>
  <si>
    <t>Minimum verkoop excl BTW</t>
  </si>
  <si>
    <t>btw%</t>
  </si>
  <si>
    <t>BTW bedrag</t>
  </si>
  <si>
    <t>controle berekening 1 - Verkoop (K)  -  btw (J)  -  verzendkosten (F) - commissie (E)  -  vastekosten (C)  -  inkoop (B) = winst (G)</t>
  </si>
  <si>
    <t>Advies verkoopprijs</t>
  </si>
  <si>
    <t>Minimum verkoop incl BTW</t>
  </si>
  <si>
    <t>Commissie bedrag</t>
  </si>
  <si>
    <t>commissie %</t>
  </si>
  <si>
    <t>Commissie %</t>
  </si>
  <si>
    <t>vaste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</si>
</sst>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 applyFill="0" applyProtection="0"/>
    <xf numFmtId="0" fontId="3" fillId="0" borderId="0" applyFill="0" applyProtection="0"/>
  </cellStyleXfs>
  <cellXfs count="13">
    <xf numFmtId="0" fontId="0" fillId="0" borderId="0" xfId="0"/>
    <xf numFmtId="0" fontId="0" fillId="0" borderId="0" xfId="0" applyFont="1" applyFill="1" applyBorder="1" applyProtection="1"/>
    <xf numFmtId="0" fontId="0" fillId="0" borderId="0" xfId="0" applyFont="1" applyFill="1" applyBorder="1"/>
    <xf numFmtId="4" fontId="0" fillId="0" borderId="0" xfId="0" applyNumberFormat="1" applyFont="1" applyFill="1" applyBorder="1" applyProtection="1"/>
    <xf numFmtId="44" fontId="0" fillId="0" borderId="0" xfId="1" applyFont="1" applyFill="1" applyBorder="1"/>
    <xf numFmtId="44" fontId="0" fillId="0" borderId="0" xfId="1" applyNumberFormat="1" applyFont="1" applyFill="1" applyBorder="1"/>
    <xf numFmtId="10" fontId="0" fillId="0" borderId="0" xfId="1" applyNumberFormat="1" applyFont="1" applyFill="1" applyBorder="1"/>
    <xf numFmtId="4" fontId="0" fillId="0" borderId="0" xfId="0" applyNumberFormat="1" applyFont="1" applyFill="1" applyBorder="1"/>
    <xf numFmtId="0" fontId="0" fillId="0" borderId="0" xfId="0" applyNumberFormat="1" applyFont="1" applyFill="1" applyBorder="1"/>
    <xf numFmtId="10" fontId="0" fillId="0" borderId="0" xfId="0" applyNumberFormat="1" applyFont="1" applyFill="1" applyBorder="1"/>
    <xf numFmtId="165" fontId="0" fillId="0" borderId="0" xfId="1" applyNumberFormat="1" applyFont="1" applyFill="1" applyBorder="1"/>
    <xf numFmtId="44" fontId="0" fillId="2" borderId="0" xfId="1" applyFont="1" applyFill="1" applyBorder="1"/>
    <xf numFmtId="164" fontId="0" fillId="0" borderId="0" xfId="0" applyNumberFormat="1"/>
  </cellXfs>
  <cellStyles count="5">
    <cellStyle name="Standaard" xfId="0" builtinId="0"/>
    <cellStyle name="Standaard 2" xfId="2" xr:uid="{00000000-0005-0000-0000-000002000000}"/>
    <cellStyle name="Standaard 3" xfId="3" xr:uid="{00000000-0005-0000-0000-000003000000}"/>
    <cellStyle name="Standaard 4" xfId="4" xr:uid="{4C031C7D-6BDB-4D25-A6B4-64E57D2D190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pane ySplit="1" topLeftCell="A2" activePane="bottomLeft" state="frozen"/>
      <selection activeCell="E1" sqref="E1"/>
      <selection pane="bottomLeft" activeCell="E16" sqref="E16"/>
    </sheetView>
  </sheetViews>
  <sheetFormatPr defaultRowHeight="15" x14ac:dyDescent="0.25"/>
  <cols>
    <col min="1" max="1" width="16.42578125" style="7" customWidth="1"/>
    <col min="2" max="2" width="14.28515625" style="10" customWidth="1"/>
    <col min="3" max="3" width="16.5703125" style="10" customWidth="1"/>
    <col min="4" max="4" width="13" style="8" customWidth="1"/>
    <col min="5" max="5" width="12.5703125" style="2" customWidth="1"/>
    <col min="6" max="6" width="20.85546875" style="4" customWidth="1"/>
    <col min="7" max="7" width="21" style="2" customWidth="1"/>
    <col min="8" max="8" width="17.7109375" style="4" customWidth="1"/>
    <col min="9" max="9" width="15.5703125" style="4" customWidth="1"/>
    <col min="10" max="10" width="17.7109375" style="4" customWidth="1"/>
    <col min="11" max="11" width="16.7109375" style="2" customWidth="1"/>
    <col min="12" max="12" width="14.28515625" style="4" customWidth="1"/>
    <col min="13" max="13" width="12.7109375" style="4" customWidth="1"/>
    <col min="14" max="14" width="9.140625" style="2" customWidth="1"/>
    <col min="15" max="15" width="8" style="4" customWidth="1"/>
    <col min="16" max="16" width="25.7109375" style="11" customWidth="1"/>
    <col min="17" max="17" width="20.28515625" style="4" customWidth="1"/>
    <col min="18" max="16384" width="9.140625" style="2"/>
  </cols>
  <sheetData>
    <row r="1" spans="1:17" x14ac:dyDescent="0.25">
      <c r="A1" s="3" t="s">
        <v>10</v>
      </c>
      <c r="B1" s="10" t="s">
        <v>0</v>
      </c>
      <c r="C1" s="10" t="s">
        <v>1</v>
      </c>
      <c r="D1" s="8" t="s">
        <v>2</v>
      </c>
      <c r="E1" s="2" t="s">
        <v>3</v>
      </c>
      <c r="F1" s="4" t="s">
        <v>15</v>
      </c>
      <c r="G1" s="2" t="s">
        <v>14</v>
      </c>
      <c r="H1" s="4" t="s">
        <v>12</v>
      </c>
      <c r="I1" s="4" t="s">
        <v>4</v>
      </c>
      <c r="J1" s="4" t="s">
        <v>5</v>
      </c>
      <c r="K1" s="2" t="s">
        <v>13</v>
      </c>
      <c r="L1" s="4" t="s">
        <v>12</v>
      </c>
      <c r="M1" s="4" t="s">
        <v>6</v>
      </c>
      <c r="N1" s="2" t="s">
        <v>7</v>
      </c>
      <c r="O1" s="4" t="s">
        <v>8</v>
      </c>
      <c r="P1" s="11" t="s">
        <v>11</v>
      </c>
      <c r="Q1" s="4" t="s">
        <v>9</v>
      </c>
    </row>
    <row r="2" spans="1:17" x14ac:dyDescent="0.25">
      <c r="A2" s="12">
        <v>16.95</v>
      </c>
      <c r="B2" s="12">
        <v>4.3499999999999996</v>
      </c>
      <c r="C2" s="12">
        <v>8.6999999999999993</v>
      </c>
      <c r="D2" s="1">
        <v>1.21</v>
      </c>
      <c r="E2" s="2">
        <f>CHOOSE(MATCH(B2,{0;10;15;20;30;40;50;75;100;125},1),0.8,0.85,1,1.2,1.3,1.5,2,2.5,4.5,6)</f>
        <v>0.8</v>
      </c>
      <c r="F2" s="4">
        <v>0.5</v>
      </c>
      <c r="G2" s="9">
        <v>0.15</v>
      </c>
      <c r="H2" s="4">
        <f ca="1">P2*G2</f>
        <v>2.5438235294117644</v>
      </c>
      <c r="I2" s="4">
        <v>5.35</v>
      </c>
      <c r="J2" s="4">
        <v>1</v>
      </c>
      <c r="K2" s="9">
        <v>0</v>
      </c>
      <c r="L2" s="4">
        <f t="shared" ref="L2:L8" ca="1" si="0">P2*K2</f>
        <v>0</v>
      </c>
      <c r="M2" s="5">
        <f ca="1">(B2+E2+I2+J2+(F2/(1+N2)))+((P2/100)*15)</f>
        <v>0</v>
      </c>
      <c r="N2" s="6">
        <v>0.21</v>
      </c>
      <c r="O2" s="4">
        <f t="shared" ref="O2:O8" ca="1" si="1">M2*N2</f>
        <v>2.9432668935342732</v>
      </c>
      <c r="P2" s="11">
        <f ca="1">M2*(1+N2)</f>
        <v>16.958823529411763</v>
      </c>
      <c r="Q2" s="4">
        <f ca="1">M2-L2-J2-I2-B2-(F2+H2)/(1+N2)</f>
        <v>0.80000000000000071</v>
      </c>
    </row>
    <row r="3" spans="1:17" x14ac:dyDescent="0.25">
      <c r="A3" s="12">
        <v>48.95</v>
      </c>
      <c r="B3" s="12">
        <v>4</v>
      </c>
      <c r="C3" s="12">
        <v>24.95</v>
      </c>
      <c r="D3" s="1">
        <v>1.21</v>
      </c>
      <c r="E3" s="2">
        <f>CHOOSE(MATCH(B3,{0;10;15;20;30;40;50;75;100;125},1),0.8,0.85,1,1.2,1.3,1.5,2,2.5,4.5,6)</f>
        <v>0.8</v>
      </c>
      <c r="F3" s="4">
        <v>0.4</v>
      </c>
      <c r="G3" s="9">
        <v>0.15</v>
      </c>
      <c r="H3" s="4">
        <f ca="1">P3*G3</f>
        <v>2.4514411764705883</v>
      </c>
      <c r="I3" s="4">
        <v>5.35</v>
      </c>
      <c r="J3" s="4">
        <v>1</v>
      </c>
      <c r="K3" s="9">
        <v>0</v>
      </c>
      <c r="L3" s="4">
        <f t="shared" ca="1" si="0"/>
        <v>0</v>
      </c>
      <c r="M3" s="5">
        <f ca="1">(B3+E3+I3+J3+(F3/(1+N3)))+((P3/100)*15)</f>
        <v>0</v>
      </c>
      <c r="N3" s="6">
        <v>0.21</v>
      </c>
      <c r="O3" s="4">
        <f t="shared" ca="1" si="1"/>
        <v>2.8363782207097716</v>
      </c>
      <c r="P3" s="11">
        <f t="shared" ref="P3:P8" ca="1" si="2">M3*(1+N3)</f>
        <v>16.342941176470589</v>
      </c>
      <c r="Q3" s="4">
        <f ca="1">M3-L3-J3-I3-B3-(F3+H3)/(1+N3)</f>
        <v>0.80000000000000027</v>
      </c>
    </row>
    <row r="4" spans="1:17" x14ac:dyDescent="0.25">
      <c r="A4" s="12">
        <v>16.95</v>
      </c>
      <c r="B4" s="12">
        <v>5.37</v>
      </c>
      <c r="C4" s="12">
        <v>8.9499999999999993</v>
      </c>
      <c r="D4" s="1">
        <v>1.21</v>
      </c>
      <c r="E4" s="2">
        <f>CHOOSE(MATCH(B4,{0;10;15;20;30;40;50;75;100;125},1),0.8,0.85,1,1.2,1.3,1.5,2,2.5,4.5,6)</f>
        <v>0.8</v>
      </c>
      <c r="F4" s="4">
        <v>0.4</v>
      </c>
      <c r="G4" s="9">
        <v>0.15</v>
      </c>
      <c r="H4" s="4">
        <f ca="1">P4*G4</f>
        <v>2.7439764705882355</v>
      </c>
      <c r="I4" s="4">
        <v>5.35</v>
      </c>
      <c r="J4" s="4">
        <v>1</v>
      </c>
      <c r="K4" s="9">
        <v>0</v>
      </c>
      <c r="L4" s="4">
        <f t="shared" ca="1" si="0"/>
        <v>0</v>
      </c>
      <c r="M4" s="5">
        <f ca="1">(B4+E4+I4+J4+(F4/(1+N4)))+((P4/100)*15)</f>
        <v>0</v>
      </c>
      <c r="N4" s="6">
        <v>0.21</v>
      </c>
      <c r="O4" s="4">
        <f t="shared" ca="1" si="1"/>
        <v>3.1748488089450659</v>
      </c>
      <c r="P4" s="11">
        <f t="shared" ca="1" si="2"/>
        <v>18.293176470588236</v>
      </c>
      <c r="Q4" s="4">
        <f ca="1">M4-L4-J4-I4-B4-(F4+H4)/(1+N4)</f>
        <v>0.8000000000000016</v>
      </c>
    </row>
    <row r="5" spans="1:17" x14ac:dyDescent="0.25">
      <c r="A5" s="12">
        <v>16.95</v>
      </c>
      <c r="B5" s="12">
        <v>5.37</v>
      </c>
      <c r="C5" s="12">
        <v>8.9499999999999993</v>
      </c>
      <c r="D5" s="1">
        <v>1.21</v>
      </c>
      <c r="E5" s="2">
        <f>CHOOSE(MATCH(B5,{0;10;15;20;30;40;50;75;100;125},1),0.8,0.85,1,1.2,1.3,1.5,2,2.5,4.5,6)</f>
        <v>0.8</v>
      </c>
      <c r="F5" s="4">
        <v>0.4</v>
      </c>
      <c r="G5" s="9">
        <v>0.15</v>
      </c>
      <c r="H5" s="4">
        <f ca="1">P5*G5</f>
        <v>2.7439764705882355</v>
      </c>
      <c r="I5" s="4">
        <v>5.35</v>
      </c>
      <c r="J5" s="4">
        <v>1</v>
      </c>
      <c r="K5" s="9">
        <v>0</v>
      </c>
      <c r="L5" s="4">
        <f t="shared" ca="1" si="0"/>
        <v>0</v>
      </c>
      <c r="M5" s="5">
        <f ca="1">(B5+E5+I5+J5+(F5/(1+N5)))+((P5/100)*15)</f>
        <v>0</v>
      </c>
      <c r="N5" s="6">
        <v>0.21</v>
      </c>
      <c r="O5" s="4">
        <f t="shared" ca="1" si="1"/>
        <v>3.1748488089450659</v>
      </c>
      <c r="P5" s="11">
        <f t="shared" ca="1" si="2"/>
        <v>18.293176470588236</v>
      </c>
      <c r="Q5" s="4">
        <f ca="1">M5-L5-J5-I5-B5-(F5+H5)/(1+N5)</f>
        <v>0.8000000000000016</v>
      </c>
    </row>
    <row r="6" spans="1:17" x14ac:dyDescent="0.25">
      <c r="A6" s="12">
        <v>16.95</v>
      </c>
      <c r="B6" s="12">
        <v>5.37</v>
      </c>
      <c r="C6" s="12">
        <v>8.9499999999999993</v>
      </c>
      <c r="D6" s="1">
        <v>1.21</v>
      </c>
      <c r="E6" s="2">
        <f>CHOOSE(MATCH(B6,{0;10;15;20;30;40;50;75;100;125},1),0.8,0.85,1,1.2,1.3,1.5,2,2.5,4.5,6)</f>
        <v>0.8</v>
      </c>
      <c r="F6" s="4">
        <v>0.4</v>
      </c>
      <c r="G6" s="9">
        <v>0.15</v>
      </c>
      <c r="H6" s="4">
        <f ca="1">P6*G6</f>
        <v>2.7439764705882355</v>
      </c>
      <c r="I6" s="4">
        <v>5.35</v>
      </c>
      <c r="J6" s="4">
        <v>1</v>
      </c>
      <c r="K6" s="9">
        <v>0</v>
      </c>
      <c r="L6" s="4">
        <f t="shared" ca="1" si="0"/>
        <v>0</v>
      </c>
      <c r="M6" s="5">
        <f ca="1">(B6+E6+I6+J6+(F6/(1+N6)))+((P6/100)*15)</f>
        <v>0</v>
      </c>
      <c r="N6" s="6">
        <v>0.21</v>
      </c>
      <c r="O6" s="4">
        <f t="shared" ca="1" si="1"/>
        <v>3.1748488089450659</v>
      </c>
      <c r="P6" s="11">
        <f t="shared" ca="1" si="2"/>
        <v>18.293176470588236</v>
      </c>
      <c r="Q6" s="4">
        <f ca="1">M6-L6-J6-I6-B6-(F6+H6)/(1+N6)</f>
        <v>0.8000000000000016</v>
      </c>
    </row>
    <row r="7" spans="1:17" x14ac:dyDescent="0.25">
      <c r="A7" s="12">
        <v>10.95</v>
      </c>
      <c r="B7" s="12">
        <v>3.57</v>
      </c>
      <c r="C7" s="12">
        <v>5.95</v>
      </c>
      <c r="D7" s="1">
        <v>1.21</v>
      </c>
      <c r="E7" s="2">
        <f>CHOOSE(MATCH(B7,{0;10;15;20;30;40;50;75;100;125},1),0.8,0.85,1,1.2,1.3,1.5,2,2.5,4.5,6)</f>
        <v>0.8</v>
      </c>
      <c r="F7" s="4">
        <v>0.4</v>
      </c>
      <c r="G7" s="9">
        <v>0.15</v>
      </c>
      <c r="H7" s="4">
        <f ca="1">P7*G7</f>
        <v>2.3596235294117647</v>
      </c>
      <c r="I7" s="4">
        <v>5.35</v>
      </c>
      <c r="J7" s="4">
        <v>1</v>
      </c>
      <c r="K7" s="9">
        <v>0</v>
      </c>
      <c r="L7" s="4">
        <f t="shared" ca="1" si="0"/>
        <v>0</v>
      </c>
      <c r="M7" s="5">
        <f ca="1">(B7+E7+I7+J7+(F7/(1+N7)))+((P7/100)*15)</f>
        <v>0</v>
      </c>
      <c r="N7" s="6">
        <v>0.21</v>
      </c>
      <c r="O7" s="4">
        <f t="shared" ca="1" si="1"/>
        <v>2.7301429265921242</v>
      </c>
      <c r="P7" s="11">
        <f t="shared" ca="1" si="2"/>
        <v>15.730823529411765</v>
      </c>
      <c r="Q7" s="4">
        <f ca="1">M7-L7-J7-I7-B7-(F7+H7)/(1+N7)</f>
        <v>0.80000000000000071</v>
      </c>
    </row>
    <row r="8" spans="1:17" x14ac:dyDescent="0.25">
      <c r="A8" s="12">
        <v>28.95</v>
      </c>
      <c r="B8" s="12">
        <v>8.9700000000000006</v>
      </c>
      <c r="C8" s="12">
        <v>14.95</v>
      </c>
      <c r="D8" s="1">
        <v>1.21</v>
      </c>
      <c r="E8" s="2">
        <f>CHOOSE(MATCH(B8,{0;10;15;20;30;40;50;75;100;125},1),0.8,0.85,1,1.2,1.3,1.5,2,2.5,4.5,6)</f>
        <v>0.8</v>
      </c>
      <c r="F8" s="4">
        <v>0.83</v>
      </c>
      <c r="G8" s="9">
        <v>0.15</v>
      </c>
      <c r="H8" s="4">
        <f ca="1">P8*G8</f>
        <v>3.5885647058823533</v>
      </c>
      <c r="I8" s="4">
        <v>5.35</v>
      </c>
      <c r="J8" s="4">
        <v>1</v>
      </c>
      <c r="K8" s="9">
        <v>0</v>
      </c>
      <c r="L8" s="4">
        <f t="shared" ca="1" si="0"/>
        <v>0</v>
      </c>
      <c r="M8" s="5">
        <f ca="1">(B8+E8+I8+J8+(F8/(1+N8)))+((P8/100)*15)</f>
        <v>0</v>
      </c>
      <c r="N8" s="6">
        <v>0.21</v>
      </c>
      <c r="O8" s="4">
        <f t="shared" ca="1" si="1"/>
        <v>4.152058337384541</v>
      </c>
      <c r="P8" s="11">
        <f t="shared" ca="1" si="2"/>
        <v>23.923764705882355</v>
      </c>
      <c r="Q8" s="4">
        <f ca="1">M8-L8-J8-I8-B8-(F8+H8)/(1+N8)</f>
        <v>0.80000000000000027</v>
      </c>
    </row>
  </sheetData>
  <autoFilter ref="A1:Q8" xr:uid="{00000000-0001-0000-0000-000000000000}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A463491238AA459A3F991880EC4276" ma:contentTypeVersion="2" ma:contentTypeDescription="Een nieuw document maken." ma:contentTypeScope="" ma:versionID="c8235e5a8870c423d141280f36ea8932">
  <xsd:schema xmlns:xsd="http://www.w3.org/2001/XMLSchema" xmlns:xs="http://www.w3.org/2001/XMLSchema" xmlns:p="http://schemas.microsoft.com/office/2006/metadata/properties" xmlns:ns2="b7e9c858-3244-4c0d-be61-b93a538620d3" targetNamespace="http://schemas.microsoft.com/office/2006/metadata/properties" ma:root="true" ma:fieldsID="ec121a84779352b4f5452d226240f2f8" ns2:_="">
    <xsd:import namespace="b7e9c858-3244-4c0d-be61-b93a53862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9c858-3244-4c0d-be61-b93a53862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501EF1-8B86-4CBC-88EB-BAC9A4ABFE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03400-AC6B-4870-824B-CA3682EB34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1B6A44-644D-43AA-AC9F-2B71C63BC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9c858-3244-4c0d-be61-b93a53862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Feenstra</dc:creator>
  <cp:lastModifiedBy>Daniel Feenstra</cp:lastModifiedBy>
  <dcterms:created xsi:type="dcterms:W3CDTF">2019-02-16T08:53:14Z</dcterms:created>
  <dcterms:modified xsi:type="dcterms:W3CDTF">2022-04-01T11:39:06Z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0x010100BDA463491238AA459A3F991880EC4276</vt:lpwstr>
  </property>
</Properties>
</file>