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36" documentId="8_{ED1026F4-5856-48C0-9E40-B959A5D1CC8B}" xr6:coauthVersionLast="47" xr6:coauthVersionMax="47" xr10:uidLastSave="{D9785614-FD89-454F-88A5-56084AE0F62F}"/>
  <bookViews>
    <workbookView xWindow="2730" yWindow="1620" windowWidth="25800" windowHeight="1458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5" i="1" l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4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" i="1"/>
  <c r="AI5" i="1"/>
  <c r="AI6" i="1"/>
  <c r="AI7" i="1"/>
  <c r="AI12" i="1"/>
  <c r="AI13" i="1"/>
  <c r="AI14" i="1"/>
  <c r="AI15" i="1"/>
  <c r="AI20" i="1"/>
  <c r="AI21" i="1"/>
  <c r="AI22" i="1"/>
  <c r="AI23" i="1"/>
  <c r="AI28" i="1"/>
  <c r="AI29" i="1"/>
  <c r="AI30" i="1"/>
  <c r="AI31" i="1"/>
  <c r="AG5" i="1"/>
  <c r="AG6" i="1"/>
  <c r="AG7" i="1"/>
  <c r="AG12" i="1"/>
  <c r="AG13" i="1"/>
  <c r="AG14" i="1"/>
  <c r="AG15" i="1"/>
  <c r="AG20" i="1"/>
  <c r="AG21" i="1"/>
  <c r="AG22" i="1"/>
  <c r="AG23" i="1"/>
  <c r="AG28" i="1"/>
  <c r="AG29" i="1"/>
  <c r="AG30" i="1"/>
  <c r="AG31" i="1"/>
  <c r="AF5" i="1"/>
  <c r="AH5" i="1" s="1"/>
  <c r="AF6" i="1"/>
  <c r="AH6" i="1" s="1"/>
  <c r="AF7" i="1"/>
  <c r="AH7" i="1" s="1"/>
  <c r="AF8" i="1"/>
  <c r="AI8" i="1" s="1"/>
  <c r="AF9" i="1"/>
  <c r="AI9" i="1" s="1"/>
  <c r="AF10" i="1"/>
  <c r="AH10" i="1" s="1"/>
  <c r="AF11" i="1"/>
  <c r="AH11" i="1" s="1"/>
  <c r="AF12" i="1"/>
  <c r="AH12" i="1" s="1"/>
  <c r="AF13" i="1"/>
  <c r="AH13" i="1" s="1"/>
  <c r="AF14" i="1"/>
  <c r="AH14" i="1" s="1"/>
  <c r="AF15" i="1"/>
  <c r="AH15" i="1" s="1"/>
  <c r="AF16" i="1"/>
  <c r="AI16" i="1" s="1"/>
  <c r="AF17" i="1"/>
  <c r="AI17" i="1" s="1"/>
  <c r="AF18" i="1"/>
  <c r="AI18" i="1" s="1"/>
  <c r="AF19" i="1"/>
  <c r="AH19" i="1" s="1"/>
  <c r="AF20" i="1"/>
  <c r="AH20" i="1" s="1"/>
  <c r="AF21" i="1"/>
  <c r="AH21" i="1" s="1"/>
  <c r="AF22" i="1"/>
  <c r="AH22" i="1" s="1"/>
  <c r="AF23" i="1"/>
  <c r="AH23" i="1" s="1"/>
  <c r="AF24" i="1"/>
  <c r="AI24" i="1" s="1"/>
  <c r="AF25" i="1"/>
  <c r="AI25" i="1" s="1"/>
  <c r="AF26" i="1"/>
  <c r="AI26" i="1" s="1"/>
  <c r="AF27" i="1"/>
  <c r="AH27" i="1" s="1"/>
  <c r="AF28" i="1"/>
  <c r="AH28" i="1" s="1"/>
  <c r="AF29" i="1"/>
  <c r="AH29" i="1" s="1"/>
  <c r="AF30" i="1"/>
  <c r="AH30" i="1" s="1"/>
  <c r="AF31" i="1"/>
  <c r="AH31" i="1" s="1"/>
  <c r="AF4" i="1"/>
  <c r="AI4" i="1" s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4" i="1"/>
  <c r="AD6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4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4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H26" i="1" l="1"/>
  <c r="AH25" i="1"/>
  <c r="AH17" i="1"/>
  <c r="AH9" i="1"/>
  <c r="AH16" i="1"/>
  <c r="AG27" i="1"/>
  <c r="AG19" i="1"/>
  <c r="AG11" i="1"/>
  <c r="AI27" i="1"/>
  <c r="AI19" i="1"/>
  <c r="AI11" i="1"/>
  <c r="AH18" i="1"/>
  <c r="AH8" i="1"/>
  <c r="AG26" i="1"/>
  <c r="AG18" i="1"/>
  <c r="AG10" i="1"/>
  <c r="AI10" i="1"/>
  <c r="AD5" i="1"/>
  <c r="AE5" i="1" s="1"/>
  <c r="AG25" i="1"/>
  <c r="AG17" i="1"/>
  <c r="AG9" i="1"/>
  <c r="AH24" i="1"/>
  <c r="AG4" i="1"/>
  <c r="AH4" i="1" s="1"/>
  <c r="AG24" i="1"/>
  <c r="AG16" i="1"/>
  <c r="AG8" i="1"/>
  <c r="AD7" i="1"/>
  <c r="AE7" i="1" s="1"/>
  <c r="AE6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E8" i="1" l="1"/>
  <c r="AA4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M4" i="1" l="1"/>
  <c r="AP4" i="1"/>
  <c r="AP5" i="1" l="1"/>
  <c r="AK5" i="1"/>
  <c r="AK6" i="1" l="1"/>
  <c r="AP6" i="1"/>
  <c r="AK7" i="1" l="1"/>
  <c r="AP7" i="1"/>
  <c r="AP8" i="1" l="1"/>
  <c r="AK8" i="1"/>
  <c r="AP9" i="1" l="1"/>
  <c r="AP10" i="1" l="1"/>
  <c r="AP11" i="1" l="1"/>
  <c r="AP12" i="1" l="1"/>
  <c r="AP13" i="1" l="1"/>
  <c r="AP14" i="1" l="1"/>
  <c r="AP15" i="1" l="1"/>
  <c r="AP16" i="1" l="1"/>
  <c r="AP17" i="1" l="1"/>
  <c r="AP18" i="1" l="1"/>
  <c r="AP19" i="1" l="1"/>
  <c r="AP20" i="1" l="1"/>
  <c r="AP21" i="1" l="1"/>
  <c r="AP22" i="1" l="1"/>
  <c r="AP23" i="1" s="1"/>
  <c r="AP24" i="1" l="1"/>
  <c r="AP25" i="1" l="1"/>
  <c r="AP26" i="1" l="1"/>
  <c r="AP27" i="1" l="1"/>
  <c r="AP28" i="1" l="1"/>
  <c r="AP29" i="1" l="1"/>
  <c r="AP30" i="1" l="1"/>
  <c r="AP31" i="1" l="1"/>
  <c r="AM5" i="1" l="1"/>
  <c r="AM6" i="1" l="1"/>
  <c r="AM7" i="1" l="1"/>
  <c r="AM8" i="1" l="1"/>
  <c r="AM9" i="1" l="1"/>
  <c r="AM10" i="1" l="1"/>
  <c r="AM11" i="1" l="1"/>
  <c r="AM12" i="1" l="1"/>
  <c r="AM13" i="1" l="1"/>
  <c r="AM14" i="1" l="1"/>
  <c r="AM15" i="1" l="1"/>
  <c r="AM16" i="1" l="1"/>
  <c r="AM17" i="1" l="1"/>
  <c r="AM18" i="1" l="1"/>
  <c r="AM19" i="1" l="1"/>
  <c r="AM20" i="1" l="1"/>
  <c r="AM21" i="1" l="1"/>
  <c r="AM22" i="1" l="1"/>
  <c r="AM23" i="1" l="1"/>
  <c r="AM24" i="1" l="1"/>
  <c r="AM25" i="1" l="1"/>
  <c r="AM26" i="1" l="1"/>
  <c r="AM27" i="1" l="1"/>
  <c r="AM28" i="1" l="1"/>
  <c r="AM29" i="1" l="1"/>
  <c r="AM30" i="1" l="1"/>
  <c r="AM31" i="1" l="1"/>
</calcChain>
</file>

<file path=xl/sharedStrings.xml><?xml version="1.0" encoding="utf-8"?>
<sst xmlns="http://schemas.openxmlformats.org/spreadsheetml/2006/main" count="166" uniqueCount="20">
  <si>
    <t>geslapen</t>
  </si>
  <si>
    <t>PERIODE 1</t>
  </si>
  <si>
    <t>rusteloos</t>
  </si>
  <si>
    <t>licht</t>
  </si>
  <si>
    <t>geen beweg</t>
  </si>
  <si>
    <t>PERIODE 2</t>
  </si>
  <si>
    <t>werkelijk</t>
  </si>
  <si>
    <t>Datum</t>
  </si>
  <si>
    <t>II</t>
  </si>
  <si>
    <t>TOTAAL</t>
  </si>
  <si>
    <t>gn beweg</t>
  </si>
  <si>
    <t>gem</t>
  </si>
  <si>
    <t>tot</t>
  </si>
  <si>
    <t>DU</t>
  </si>
  <si>
    <t>UR</t>
  </si>
  <si>
    <t>van</t>
  </si>
  <si>
    <t>Efficentie</t>
  </si>
  <si>
    <t>DUUR</t>
  </si>
  <si>
    <t>Periode 3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</si>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</sst>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6" formatCode="[h]:mm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4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0" fillId="0" borderId="0" xfId="0" applyNumberFormat="1"/>
    <xf numFmtId="0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</cellXfs>
  <cellStyles count="1">
    <cellStyle name="Standaard" xfId="0" builtinId="0"/>
  </cellStyles>
  <dxfs count="5"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9"/>
  <sheetViews>
    <sheetView tabSelected="1" topLeftCell="AC1" zoomScale="130" zoomScaleNormal="130" workbookViewId="0">
      <selection activeCell="AS4" sqref="AS4:AS31"/>
    </sheetView>
  </sheetViews>
  <sheetFormatPr defaultRowHeight="15"/>
  <cols>
    <col min="1" max="1" width="11.5703125" customWidth="1"/>
    <col min="2" max="2" width="10.5703125" customWidth="1"/>
    <col min="3" max="3" width="12.42578125" customWidth="1"/>
    <col min="4" max="4" width="13.7109375" customWidth="1"/>
    <col min="9" max="9" width="10.7109375" customWidth="1"/>
    <col min="10" max="10" width="7.28515625" customWidth="1"/>
    <col min="11" max="11" width="8.5703125" customWidth="1"/>
    <col min="12" max="12" width="9" customWidth="1"/>
    <col min="27" max="27" width="11.85546875" customWidth="1"/>
    <col min="28" max="28" width="14.5703125" customWidth="1"/>
    <col min="43" max="43" width="11" customWidth="1"/>
  </cols>
  <sheetData>
    <row r="1" spans="1:45">
      <c r="I1" s="1" t="s">
        <v>19</v>
      </c>
      <c r="J1" s="1">
        <v>2023</v>
      </c>
      <c r="AI1" s="1"/>
    </row>
    <row r="2" spans="1:45" ht="18.75">
      <c r="C2" s="18" t="s">
        <v>17</v>
      </c>
      <c r="D2" s="18"/>
      <c r="E2" s="1" t="s">
        <v>1</v>
      </c>
      <c r="F2" s="1"/>
      <c r="K2" s="18" t="s">
        <v>17</v>
      </c>
      <c r="L2" s="18"/>
      <c r="M2" s="1" t="s">
        <v>5</v>
      </c>
      <c r="N2" s="1"/>
      <c r="S2" s="1" t="s">
        <v>17</v>
      </c>
      <c r="U2" s="1" t="s">
        <v>18</v>
      </c>
      <c r="AA2" s="7" t="s">
        <v>13</v>
      </c>
      <c r="AB2" s="1" t="s">
        <v>14</v>
      </c>
      <c r="AI2" s="4" t="s">
        <v>9</v>
      </c>
      <c r="AJ2" s="4"/>
      <c r="AK2" s="4"/>
    </row>
    <row r="3" spans="1:45">
      <c r="A3" s="2" t="s">
        <v>7</v>
      </c>
      <c r="B3" s="3" t="s">
        <v>8</v>
      </c>
      <c r="C3" s="3" t="s">
        <v>15</v>
      </c>
      <c r="D3" s="8" t="s">
        <v>12</v>
      </c>
      <c r="E3" t="s">
        <v>0</v>
      </c>
      <c r="F3" t="s">
        <v>6</v>
      </c>
      <c r="G3" t="s">
        <v>2</v>
      </c>
      <c r="H3" t="s">
        <v>3</v>
      </c>
      <c r="I3" t="s">
        <v>4</v>
      </c>
      <c r="J3" s="17" t="str">
        <f>IF(C3&lt;&gt;"","II","")</f>
        <v>II</v>
      </c>
      <c r="K3" s="3" t="s">
        <v>15</v>
      </c>
      <c r="L3" s="8" t="s">
        <v>12</v>
      </c>
      <c r="M3" s="5" t="s">
        <v>0</v>
      </c>
      <c r="N3" s="5" t="s">
        <v>6</v>
      </c>
      <c r="O3" s="5" t="s">
        <v>2</v>
      </c>
      <c r="P3" s="5" t="s">
        <v>3</v>
      </c>
      <c r="Q3" s="5" t="s">
        <v>10</v>
      </c>
      <c r="R3" s="3" t="s">
        <v>8</v>
      </c>
      <c r="S3" s="3" t="s">
        <v>15</v>
      </c>
      <c r="T3" s="3" t="s">
        <v>12</v>
      </c>
      <c r="U3" s="3" t="s">
        <v>0</v>
      </c>
      <c r="V3" s="3" t="s">
        <v>6</v>
      </c>
      <c r="W3" s="3" t="s">
        <v>2</v>
      </c>
      <c r="X3" s="3" t="s">
        <v>3</v>
      </c>
      <c r="Y3" s="3" t="s">
        <v>10</v>
      </c>
      <c r="Z3" s="3" t="s">
        <v>8</v>
      </c>
      <c r="AA3" s="3" t="s">
        <v>15</v>
      </c>
      <c r="AB3" s="3" t="s">
        <v>12</v>
      </c>
      <c r="AC3" s="9" t="s">
        <v>0</v>
      </c>
      <c r="AD3" s="9" t="s">
        <v>12</v>
      </c>
      <c r="AE3" s="9" t="s">
        <v>11</v>
      </c>
      <c r="AF3" t="s">
        <v>6</v>
      </c>
      <c r="AG3" s="9" t="s">
        <v>12</v>
      </c>
      <c r="AH3" s="8" t="s">
        <v>11</v>
      </c>
      <c r="AI3" t="s">
        <v>2</v>
      </c>
      <c r="AJ3" s="9" t="s">
        <v>12</v>
      </c>
      <c r="AK3" s="8" t="s">
        <v>11</v>
      </c>
      <c r="AL3" s="9" t="s">
        <v>3</v>
      </c>
      <c r="AM3" s="9" t="s">
        <v>12</v>
      </c>
      <c r="AN3" s="8" t="s">
        <v>11</v>
      </c>
      <c r="AO3" t="s">
        <v>10</v>
      </c>
      <c r="AP3" s="9" t="s">
        <v>12</v>
      </c>
      <c r="AQ3" s="8" t="s">
        <v>11</v>
      </c>
      <c r="AR3" s="3" t="s">
        <v>8</v>
      </c>
      <c r="AS3" t="s">
        <v>16</v>
      </c>
    </row>
    <row r="4" spans="1:45">
      <c r="A4" s="2">
        <v>44958</v>
      </c>
      <c r="B4" s="3" t="s">
        <v>8</v>
      </c>
      <c r="C4" s="10">
        <v>0.95972222222222225</v>
      </c>
      <c r="D4" s="11">
        <v>0.12361111111111112</v>
      </c>
      <c r="E4" s="5">
        <v>0.16458333333333333</v>
      </c>
      <c r="F4" s="5">
        <v>0.14583333333333334</v>
      </c>
      <c r="G4" s="5">
        <v>1.8055555555555557E-2</v>
      </c>
      <c r="H4" s="5">
        <v>2.9861111111111113E-2</v>
      </c>
      <c r="I4" s="5">
        <v>0.11597222222222221</v>
      </c>
      <c r="J4" s="17" t="str">
        <f t="shared" ref="J4:J31" si="0">IF(C4&lt;&gt;"","II","")</f>
        <v>II</v>
      </c>
      <c r="K4" s="10">
        <v>0.13958333333333334</v>
      </c>
      <c r="L4" s="11">
        <v>0.3034722222222222</v>
      </c>
      <c r="M4" s="5">
        <v>0.16388888888888889</v>
      </c>
      <c r="N4" s="5">
        <v>0.14166666666666666</v>
      </c>
      <c r="O4" s="5">
        <v>2.0833333333333332E-2</v>
      </c>
      <c r="P4" s="5">
        <v>4.9305555555555554E-2</v>
      </c>
      <c r="Q4" s="5">
        <v>9.3055555555555558E-2</v>
      </c>
      <c r="R4" s="3" t="s">
        <v>8</v>
      </c>
      <c r="S4" s="10"/>
      <c r="T4" s="10"/>
      <c r="U4" s="10"/>
      <c r="V4" s="10"/>
      <c r="W4" s="10"/>
      <c r="X4" s="10"/>
      <c r="Y4" s="10"/>
      <c r="Z4" s="3" t="s">
        <v>8</v>
      </c>
      <c r="AA4" s="13">
        <f>IF(C4&lt;&gt;0,C4,IF(K4&lt;&gt;0,K4,""))</f>
        <v>0.95972222222222225</v>
      </c>
      <c r="AB4" s="12">
        <f>IF(C4&lt;&gt;"",MAX(D4,MAX(L4,T4)),"")</f>
        <v>0.3034722222222222</v>
      </c>
      <c r="AC4" s="5">
        <f>IF(C4&lt;&gt;"",E4+M4+U4,"")</f>
        <v>0.32847222222222222</v>
      </c>
      <c r="AD4" s="16">
        <f>IF(C4&lt;&gt;"",SUM($AC$4:AC4),"")</f>
        <v>0.32847222222222222</v>
      </c>
      <c r="AE4" s="6">
        <f>IF(C4&lt;&gt;"",AD4/COUNTA($AD$4:AD4),"")</f>
        <v>0.32847222222222222</v>
      </c>
      <c r="AF4" s="5">
        <f>IF(C4&lt;&gt;"",F4+N4+V4,"")</f>
        <v>0.28749999999999998</v>
      </c>
      <c r="AG4" s="5">
        <f>IF(AF4&lt;&gt;"",SUM($AF$4:AF4),"")</f>
        <v>0.28749999999999998</v>
      </c>
      <c r="AH4" s="6">
        <f>IF(AF4&lt;&gt;"",AG4/COUNTA($AF$4:AF4),"")</f>
        <v>0.28749999999999998</v>
      </c>
      <c r="AI4" s="5">
        <f>IF(AF4&lt;&gt;"",G4+O4+W4,"")</f>
        <v>3.888888888888889E-2</v>
      </c>
      <c r="AJ4" s="5">
        <f>IF(AF4&lt;&gt;"",SUM($AI$4:AI4),"")</f>
        <v>3.888888888888889E-2</v>
      </c>
      <c r="AK4" s="6">
        <f>IF(AI4&lt;&gt;"",AJ4/COUNTA($AJ$4:AJ4),"")</f>
        <v>3.888888888888889E-2</v>
      </c>
      <c r="AL4" s="5">
        <f>H4+P4+X4</f>
        <v>7.9166666666666663E-2</v>
      </c>
      <c r="AM4" s="5">
        <f>AL4</f>
        <v>7.9166666666666663E-2</v>
      </c>
      <c r="AN4" s="6">
        <f>AM4/COUNTA($AM$4:AM4)</f>
        <v>7.9166666666666663E-2</v>
      </c>
      <c r="AO4" s="5">
        <f>I4+Q4+Y4</f>
        <v>0.20902777777777776</v>
      </c>
      <c r="AP4" s="5">
        <f>AO4</f>
        <v>0.20902777777777776</v>
      </c>
      <c r="AQ4" s="6">
        <f>IF(AO4&lt;&gt;"",AP4/COUNTA($AP$4:AP4))</f>
        <v>0.20902777777777776</v>
      </c>
      <c r="AR4" s="3" t="s">
        <v>8</v>
      </c>
      <c r="AS4">
        <f>IF(AF4&lt;&gt;"",ROUND(((AH4/AE4)*100),0),"")</f>
        <v>88</v>
      </c>
    </row>
    <row r="5" spans="1:45">
      <c r="A5" s="2">
        <f>A4+1</f>
        <v>44959</v>
      </c>
      <c r="B5" s="3" t="s">
        <v>8</v>
      </c>
      <c r="C5" s="10">
        <v>0.96944444444444444</v>
      </c>
      <c r="D5" s="11">
        <v>0.31944444444444448</v>
      </c>
      <c r="E5" s="5">
        <v>0.35069444444444442</v>
      </c>
      <c r="F5" s="5">
        <v>0.28958333333333336</v>
      </c>
      <c r="G5" s="5">
        <v>6.3194444444444442E-2</v>
      </c>
      <c r="H5" s="5">
        <v>4.7222222222222221E-2</v>
      </c>
      <c r="I5" s="5">
        <v>0.2388888888888889</v>
      </c>
      <c r="J5" s="17" t="str">
        <f t="shared" si="0"/>
        <v>II</v>
      </c>
      <c r="K5" s="10"/>
      <c r="L5" s="11"/>
      <c r="M5" s="5"/>
      <c r="N5" s="5"/>
      <c r="O5" s="5"/>
      <c r="P5" s="5"/>
      <c r="Q5" s="5"/>
      <c r="R5" s="3" t="s">
        <v>8</v>
      </c>
      <c r="S5" s="10"/>
      <c r="T5" s="10"/>
      <c r="U5" s="10"/>
      <c r="V5" s="10"/>
      <c r="W5" s="10"/>
      <c r="X5" s="10"/>
      <c r="Y5" s="10"/>
      <c r="Z5" s="3" t="s">
        <v>8</v>
      </c>
      <c r="AA5" s="13">
        <f t="shared" ref="AA5:AA31" si="1">IF(C5&lt;&gt;0,C5,IF(K5&lt;&gt;0,K5,""))</f>
        <v>0.96944444444444444</v>
      </c>
      <c r="AB5" s="12">
        <f t="shared" ref="AB5:AB31" si="2">IF(C5&lt;&gt;"",MAX(D5,MAX(L5,T5)),"")</f>
        <v>0.31944444444444448</v>
      </c>
      <c r="AC5" s="5">
        <f t="shared" ref="AC5:AC31" si="3">IF(C5&lt;&gt;"",E5+M5+U5,"")</f>
        <v>0.35069444444444442</v>
      </c>
      <c r="AD5" s="16">
        <f>IF(C5&lt;&gt;"",SUM($AC$4:AC5),"")</f>
        <v>0.6791666666666667</v>
      </c>
      <c r="AE5" s="6">
        <f>IF(C5&lt;&gt;"",AD5/COUNTA($AD$4:AD5),"")</f>
        <v>0.33958333333333335</v>
      </c>
      <c r="AF5" s="5">
        <f t="shared" ref="AF5:AF31" si="4">IF(C5&lt;&gt;"",F5+N5+V5,"")</f>
        <v>0.28958333333333336</v>
      </c>
      <c r="AG5" s="5">
        <f>IF(AF5&lt;&gt;"",SUM($AF$4:AF5),"")</f>
        <v>0.57708333333333339</v>
      </c>
      <c r="AH5" s="6">
        <f>IF(AF5&lt;&gt;"",AG5/COUNTA($AF$4:AF5),"")</f>
        <v>0.2885416666666667</v>
      </c>
      <c r="AI5" s="5">
        <f t="shared" ref="AI5:AI31" si="5">IF(AF5&lt;&gt;"",G5+O5+W5,"")</f>
        <v>6.3194444444444442E-2</v>
      </c>
      <c r="AJ5" s="5">
        <f>IF(AF5&lt;&gt;"",SUM($AI$4:AI5),"")</f>
        <v>0.10208333333333333</v>
      </c>
      <c r="AK5" s="6">
        <f>IF(AI5&lt;&gt;"",AJ5/COUNTA($AJ$4:AJ5),"")</f>
        <v>5.1041666666666666E-2</v>
      </c>
      <c r="AL5" s="5">
        <f t="shared" ref="AL5:AL31" si="6">H5+P5+X5</f>
        <v>4.7222222222222221E-2</v>
      </c>
      <c r="AM5" s="5">
        <f>AM4+AL5</f>
        <v>0.12638888888888888</v>
      </c>
      <c r="AN5" s="6">
        <f>AM5/COUNTA($AM$4:AM5)</f>
        <v>6.3194444444444442E-2</v>
      </c>
      <c r="AO5" s="5">
        <f t="shared" ref="AO5:AO31" si="7">I5+Q5+Y5</f>
        <v>0.2388888888888889</v>
      </c>
      <c r="AP5" s="5">
        <f>AP4+AO5</f>
        <v>0.44791666666666663</v>
      </c>
      <c r="AQ5" s="6">
        <f>IF(AO5&lt;&gt;"",AP5/COUNTA($AP$4:AP5))</f>
        <v>0.22395833333333331</v>
      </c>
      <c r="AR5" s="3" t="s">
        <v>8</v>
      </c>
      <c r="AS5">
        <f t="shared" ref="AS5:AS31" si="8">IF(AF5&lt;&gt;"",ROUND(((AH5/AE5)*100),0),"")</f>
        <v>85</v>
      </c>
    </row>
    <row r="6" spans="1:45">
      <c r="A6" s="2">
        <f t="shared" ref="A6:A31" si="9">A5+1</f>
        <v>44960</v>
      </c>
      <c r="B6" s="3" t="s">
        <v>8</v>
      </c>
      <c r="C6" s="10">
        <v>0.97638888888888886</v>
      </c>
      <c r="D6" s="11">
        <v>0.2902777777777778</v>
      </c>
      <c r="E6" s="5">
        <v>0.31388888888888888</v>
      </c>
      <c r="F6" s="5">
        <v>0.27152777777777776</v>
      </c>
      <c r="G6" s="5">
        <v>4.3750000000000004E-2</v>
      </c>
      <c r="H6" s="5">
        <v>5.6250000000000001E-2</v>
      </c>
      <c r="I6" s="5">
        <v>0.21388888888888891</v>
      </c>
      <c r="J6" s="17" t="str">
        <f t="shared" si="0"/>
        <v>II</v>
      </c>
      <c r="K6" s="10"/>
      <c r="L6" s="11"/>
      <c r="M6" s="5"/>
      <c r="N6" s="5"/>
      <c r="O6" s="5"/>
      <c r="P6" s="5"/>
      <c r="Q6" s="5"/>
      <c r="R6" s="3" t="s">
        <v>8</v>
      </c>
      <c r="S6" s="10"/>
      <c r="T6" s="10"/>
      <c r="U6" s="10"/>
      <c r="V6" s="10"/>
      <c r="W6" s="10"/>
      <c r="X6" s="10"/>
      <c r="Y6" s="10"/>
      <c r="Z6" s="3" t="s">
        <v>8</v>
      </c>
      <c r="AA6" s="13">
        <f t="shared" si="1"/>
        <v>0.97638888888888886</v>
      </c>
      <c r="AB6" s="12">
        <f t="shared" si="2"/>
        <v>0.2902777777777778</v>
      </c>
      <c r="AC6" s="5">
        <f t="shared" si="3"/>
        <v>0.31388888888888888</v>
      </c>
      <c r="AD6" s="16">
        <f>IF(C6&lt;&gt;"",SUM($AC$4:AC6),"")</f>
        <v>0.99305555555555558</v>
      </c>
      <c r="AE6" s="6">
        <f>IF(C6&lt;&gt;"",AD6/COUNTA($AD$4:AD6),"")</f>
        <v>0.33101851851851855</v>
      </c>
      <c r="AF6" s="5">
        <f t="shared" si="4"/>
        <v>0.27152777777777776</v>
      </c>
      <c r="AG6" s="5">
        <f>IF(AF6&lt;&gt;"",SUM($AF$4:AF6),"")</f>
        <v>0.8486111111111112</v>
      </c>
      <c r="AH6" s="6">
        <f>IF(AF6&lt;&gt;"",AG6/COUNTA($AF$4:AF6),"")</f>
        <v>0.28287037037037038</v>
      </c>
      <c r="AI6" s="5">
        <f t="shared" si="5"/>
        <v>4.3750000000000004E-2</v>
      </c>
      <c r="AJ6" s="5">
        <f>IF(AF6&lt;&gt;"",SUM($AI$4:AI6),"")</f>
        <v>0.14583333333333334</v>
      </c>
      <c r="AK6" s="6">
        <f>IF(AI6&lt;&gt;"",AJ6/COUNTA($AJ$4:AJ6),"")</f>
        <v>4.8611111111111112E-2</v>
      </c>
      <c r="AL6" s="5">
        <f t="shared" si="6"/>
        <v>5.6250000000000001E-2</v>
      </c>
      <c r="AM6" s="5">
        <f t="shared" ref="AM6:AM22" si="10">AM5+AL6</f>
        <v>0.18263888888888888</v>
      </c>
      <c r="AN6" s="6">
        <f>AM6/COUNTA($AM$4:AM6)</f>
        <v>6.0879629629629624E-2</v>
      </c>
      <c r="AO6" s="5">
        <f t="shared" si="7"/>
        <v>0.21388888888888891</v>
      </c>
      <c r="AP6" s="5">
        <f t="shared" ref="AP6:AP22" si="11">AP5+AO6</f>
        <v>0.66180555555555554</v>
      </c>
      <c r="AQ6" s="6">
        <f>IF(AO6&lt;&gt;"",AP6/COUNTA($AP$4:AP6))</f>
        <v>0.22060185185185185</v>
      </c>
      <c r="AR6" s="3" t="s">
        <v>8</v>
      </c>
      <c r="AS6">
        <f t="shared" si="8"/>
        <v>85</v>
      </c>
    </row>
    <row r="7" spans="1:45">
      <c r="A7" s="2">
        <f t="shared" si="9"/>
        <v>44961</v>
      </c>
      <c r="B7" s="3" t="s">
        <v>8</v>
      </c>
      <c r="C7" s="10">
        <v>0.95694444444444438</v>
      </c>
      <c r="D7" s="11">
        <v>0.20555555555555557</v>
      </c>
      <c r="E7" s="5">
        <v>0.24930555555555556</v>
      </c>
      <c r="F7" s="5">
        <v>0.21666666666666667</v>
      </c>
      <c r="G7" s="5">
        <v>3.2638888888888891E-2</v>
      </c>
      <c r="H7" s="5">
        <v>1.1805555555555555E-2</v>
      </c>
      <c r="I7" s="5">
        <v>0.20347222222222219</v>
      </c>
      <c r="J7" s="17" t="str">
        <f t="shared" si="0"/>
        <v>II</v>
      </c>
      <c r="K7" s="10">
        <v>0.21319444444444444</v>
      </c>
      <c r="L7" s="11">
        <v>0.30902777777777779</v>
      </c>
      <c r="M7" s="5">
        <v>9.5833333333333326E-2</v>
      </c>
      <c r="N7" s="5">
        <v>8.4722222222222213E-2</v>
      </c>
      <c r="O7" s="5">
        <v>9.7222222222222224E-3</v>
      </c>
      <c r="P7" s="5">
        <v>8.3333333333333332E-3</v>
      </c>
      <c r="Q7" s="5">
        <v>7.7083333333333337E-2</v>
      </c>
      <c r="R7" s="3" t="s">
        <v>8</v>
      </c>
      <c r="S7" s="10"/>
      <c r="T7" s="10"/>
      <c r="U7" s="10"/>
      <c r="V7" s="10"/>
      <c r="W7" s="10"/>
      <c r="X7" s="10"/>
      <c r="Y7" s="10"/>
      <c r="Z7" s="3" t="s">
        <v>8</v>
      </c>
      <c r="AA7" s="13">
        <f t="shared" si="1"/>
        <v>0.95694444444444438</v>
      </c>
      <c r="AB7" s="12">
        <f t="shared" si="2"/>
        <v>0.30902777777777779</v>
      </c>
      <c r="AC7" s="5">
        <f t="shared" si="3"/>
        <v>0.34513888888888888</v>
      </c>
      <c r="AD7" s="16">
        <f>IF(C7&lt;&gt;"",SUM($AC$4:AC7),"")</f>
        <v>1.3381944444444445</v>
      </c>
      <c r="AE7" s="6">
        <f>IF(C7&lt;&gt;"",AD7/COUNTA($AD$4:AD7),"")</f>
        <v>0.33454861111111112</v>
      </c>
      <c r="AF7" s="5">
        <f t="shared" si="4"/>
        <v>0.30138888888888887</v>
      </c>
      <c r="AG7" s="5">
        <f>IF(AF7&lt;&gt;"",SUM($AF$4:AF7),"")</f>
        <v>1.1500000000000001</v>
      </c>
      <c r="AH7" s="6">
        <f>IF(AF7&lt;&gt;"",AG7/COUNTA($AF$4:AF7),"")</f>
        <v>0.28750000000000003</v>
      </c>
      <c r="AI7" s="5">
        <f t="shared" si="5"/>
        <v>4.2361111111111113E-2</v>
      </c>
      <c r="AJ7" s="5">
        <f>IF(AF7&lt;&gt;"",SUM($AI$4:AI7),"")</f>
        <v>0.18819444444444444</v>
      </c>
      <c r="AK7" s="6">
        <f>IF(AI7&lt;&gt;"",AJ7/COUNTA($AJ$4:AJ7),"")</f>
        <v>4.704861111111111E-2</v>
      </c>
      <c r="AL7" s="5">
        <f t="shared" si="6"/>
        <v>2.0138888888888887E-2</v>
      </c>
      <c r="AM7" s="5">
        <f t="shared" si="10"/>
        <v>0.20277777777777778</v>
      </c>
      <c r="AN7" s="6">
        <f>AM7/COUNTA($AM$4:AM7)</f>
        <v>5.0694444444444445E-2</v>
      </c>
      <c r="AO7" s="5">
        <f t="shared" si="7"/>
        <v>0.28055555555555556</v>
      </c>
      <c r="AP7" s="5">
        <f t="shared" si="11"/>
        <v>0.94236111111111109</v>
      </c>
      <c r="AQ7" s="6">
        <f>IF(AO7&lt;&gt;"",AP7/COUNTA($AP$4:AP7))</f>
        <v>0.23559027777777777</v>
      </c>
      <c r="AR7" s="3" t="s">
        <v>8</v>
      </c>
      <c r="AS7">
        <f t="shared" si="8"/>
        <v>86</v>
      </c>
    </row>
    <row r="8" spans="1:45">
      <c r="A8" s="2">
        <f t="shared" si="9"/>
        <v>44962</v>
      </c>
      <c r="B8" s="3" t="s">
        <v>8</v>
      </c>
      <c r="C8" s="10">
        <v>0.97777777777777775</v>
      </c>
      <c r="D8" s="11">
        <v>0.13958333333333334</v>
      </c>
      <c r="E8" s="5">
        <v>0.16180555555555556</v>
      </c>
      <c r="F8" s="5">
        <v>0.1277777777777778</v>
      </c>
      <c r="G8" s="5">
        <v>2.7777777777777776E-2</v>
      </c>
      <c r="H8" s="5">
        <v>0</v>
      </c>
      <c r="I8" s="5">
        <v>0.13333333333333333</v>
      </c>
      <c r="J8" s="17" t="str">
        <f t="shared" si="0"/>
        <v>II</v>
      </c>
      <c r="K8" s="10">
        <v>0.15208333333333332</v>
      </c>
      <c r="L8" s="11">
        <v>0.20555555555555557</v>
      </c>
      <c r="M8" s="5">
        <v>5.347222222222222E-2</v>
      </c>
      <c r="N8" s="5">
        <v>5.1388888888888894E-2</v>
      </c>
      <c r="O8" s="5">
        <v>6.9444444444444447E-4</v>
      </c>
      <c r="P8" s="5">
        <v>1.1805555555555555E-2</v>
      </c>
      <c r="Q8" s="5">
        <v>4.027777777777778E-2</v>
      </c>
      <c r="R8" s="3" t="s">
        <v>8</v>
      </c>
      <c r="S8" s="10">
        <v>0.21041666666666667</v>
      </c>
      <c r="T8" s="10">
        <v>0.3298611111111111</v>
      </c>
      <c r="U8" s="10">
        <v>0.11944444444444445</v>
      </c>
      <c r="V8" s="10">
        <v>0.10277777777777779</v>
      </c>
      <c r="W8" s="10">
        <v>1.3888888888888888E-2</v>
      </c>
      <c r="X8" s="10">
        <v>2.2222222222222223E-2</v>
      </c>
      <c r="Y8" s="10">
        <v>8.2638888888888887E-2</v>
      </c>
      <c r="Z8" s="3" t="s">
        <v>8</v>
      </c>
      <c r="AA8" s="13">
        <f t="shared" si="1"/>
        <v>0.97777777777777775</v>
      </c>
      <c r="AB8" s="12">
        <f t="shared" si="2"/>
        <v>0.3298611111111111</v>
      </c>
      <c r="AC8" s="5">
        <f t="shared" si="3"/>
        <v>0.33472222222222225</v>
      </c>
      <c r="AD8" s="16">
        <f>IF(C8&lt;&gt;"",SUM($AC$4:AC8),"")</f>
        <v>1.6729166666666666</v>
      </c>
      <c r="AE8" s="6">
        <f>IF(C8&lt;&gt;"",AD8/COUNTA($AD$4:AD8),"")</f>
        <v>0.33458333333333334</v>
      </c>
      <c r="AF8" s="5">
        <f t="shared" si="4"/>
        <v>0.2819444444444445</v>
      </c>
      <c r="AG8" s="5">
        <f>IF(AF8&lt;&gt;"",SUM($AF$4:AF8),"")</f>
        <v>1.4319444444444447</v>
      </c>
      <c r="AH8" s="6">
        <f>IF(AF8&lt;&gt;"",AG8/COUNTA($AF$4:AF8),"")</f>
        <v>0.28638888888888892</v>
      </c>
      <c r="AI8" s="5">
        <f t="shared" si="5"/>
        <v>4.2361111111111113E-2</v>
      </c>
      <c r="AJ8" s="5">
        <f>IF(AF8&lt;&gt;"",SUM($AI$4:AI8),"")</f>
        <v>0.23055555555555557</v>
      </c>
      <c r="AK8" s="6">
        <f>IF(AI8&lt;&gt;"",AJ8/COUNTA($AJ$4:AJ8),"")</f>
        <v>4.6111111111111117E-2</v>
      </c>
      <c r="AL8" s="5">
        <f t="shared" si="6"/>
        <v>3.4027777777777782E-2</v>
      </c>
      <c r="AM8" s="5">
        <f t="shared" si="10"/>
        <v>0.23680555555555555</v>
      </c>
      <c r="AN8" s="6">
        <f>AM8/COUNTA($AM$4:AM8)</f>
        <v>4.7361111111111111E-2</v>
      </c>
      <c r="AO8" s="5">
        <f t="shared" si="7"/>
        <v>0.25624999999999998</v>
      </c>
      <c r="AP8" s="5">
        <f t="shared" si="11"/>
        <v>1.1986111111111111</v>
      </c>
      <c r="AQ8" s="6">
        <f>IF(AO8&lt;&gt;"",AP8/COUNTA($AP$4:AP8))</f>
        <v>0.23972222222222223</v>
      </c>
      <c r="AR8" s="3" t="s">
        <v>8</v>
      </c>
      <c r="AS8">
        <f t="shared" si="8"/>
        <v>86</v>
      </c>
    </row>
    <row r="9" spans="1:45">
      <c r="A9" s="2">
        <f t="shared" si="9"/>
        <v>44963</v>
      </c>
      <c r="B9" s="3" t="s">
        <v>8</v>
      </c>
      <c r="C9" s="10"/>
      <c r="D9" s="11"/>
      <c r="E9" s="5"/>
      <c r="F9" s="5"/>
      <c r="G9" s="5"/>
      <c r="H9" s="5"/>
      <c r="I9" s="5"/>
      <c r="J9" s="17" t="str">
        <f t="shared" si="0"/>
        <v/>
      </c>
      <c r="K9" s="10"/>
      <c r="L9" s="11"/>
      <c r="M9" s="5"/>
      <c r="N9" s="5"/>
      <c r="O9" s="5"/>
      <c r="P9" s="5"/>
      <c r="Q9" s="5"/>
      <c r="R9" s="3" t="s">
        <v>8</v>
      </c>
      <c r="S9" s="10"/>
      <c r="T9" s="10"/>
      <c r="U9" s="10"/>
      <c r="V9" s="10"/>
      <c r="W9" s="10"/>
      <c r="X9" s="10"/>
      <c r="Y9" s="10"/>
      <c r="Z9" s="3" t="s">
        <v>8</v>
      </c>
      <c r="AA9" s="13" t="str">
        <f t="shared" si="1"/>
        <v/>
      </c>
      <c r="AB9" s="12" t="str">
        <f t="shared" si="2"/>
        <v/>
      </c>
      <c r="AC9" s="5" t="str">
        <f t="shared" si="3"/>
        <v/>
      </c>
      <c r="AD9" s="16" t="str">
        <f>IF(C9&lt;&gt;"",SUM($AC$4:AC9),"")</f>
        <v/>
      </c>
      <c r="AE9" s="6" t="str">
        <f>IF(C9&lt;&gt;"",AD9/COUNTA($AD$4:AD9),"")</f>
        <v/>
      </c>
      <c r="AF9" s="5" t="str">
        <f t="shared" si="4"/>
        <v/>
      </c>
      <c r="AG9" s="5" t="str">
        <f>IF(AF9&lt;&gt;"",SUM($AF$4:AF9),"")</f>
        <v/>
      </c>
      <c r="AH9" s="6" t="str">
        <f>IF(AF9&lt;&gt;"",AG9/COUNTA($AF$4:AF9),"")</f>
        <v/>
      </c>
      <c r="AI9" s="5" t="str">
        <f t="shared" si="5"/>
        <v/>
      </c>
      <c r="AJ9" s="5" t="str">
        <f>IF(AF9&lt;&gt;"",SUM($AI$4:AI9),"")</f>
        <v/>
      </c>
      <c r="AK9" s="6" t="str">
        <f>IF(AI9&lt;&gt;"",AJ9/COUNTA($AJ$4:AJ9),"")</f>
        <v/>
      </c>
      <c r="AL9" s="5">
        <f t="shared" si="6"/>
        <v>0</v>
      </c>
      <c r="AM9" s="5">
        <f t="shared" si="10"/>
        <v>0.23680555555555555</v>
      </c>
      <c r="AN9" s="6">
        <f>AM9/COUNTA($AM$4:AM9)</f>
        <v>3.9467592592592589E-2</v>
      </c>
      <c r="AO9" s="5">
        <f t="shared" si="7"/>
        <v>0</v>
      </c>
      <c r="AP9" s="5">
        <f t="shared" si="11"/>
        <v>1.1986111111111111</v>
      </c>
      <c r="AQ9" s="6">
        <f>IF(AO9&lt;&gt;"",AP9/COUNTA($AP$4:AP9))</f>
        <v>0.19976851851851851</v>
      </c>
      <c r="AR9" s="3" t="s">
        <v>8</v>
      </c>
      <c r="AS9" t="str">
        <f t="shared" si="8"/>
        <v/>
      </c>
    </row>
    <row r="10" spans="1:45">
      <c r="A10" s="2">
        <f t="shared" si="9"/>
        <v>44964</v>
      </c>
      <c r="B10" s="3" t="s">
        <v>8</v>
      </c>
      <c r="C10" s="10"/>
      <c r="D10" s="11"/>
      <c r="E10" s="5"/>
      <c r="F10" s="5"/>
      <c r="G10" s="5"/>
      <c r="H10" s="5"/>
      <c r="I10" s="5"/>
      <c r="J10" s="17" t="str">
        <f t="shared" si="0"/>
        <v/>
      </c>
      <c r="K10" s="10"/>
      <c r="L10" s="11"/>
      <c r="M10" s="5"/>
      <c r="N10" s="5"/>
      <c r="O10" s="5"/>
      <c r="P10" s="5"/>
      <c r="Q10" s="5"/>
      <c r="R10" s="3" t="s">
        <v>8</v>
      </c>
      <c r="S10" s="10"/>
      <c r="T10" s="10"/>
      <c r="U10" s="10"/>
      <c r="V10" s="10"/>
      <c r="W10" s="10"/>
      <c r="X10" s="10"/>
      <c r="Y10" s="10"/>
      <c r="Z10" s="3" t="s">
        <v>8</v>
      </c>
      <c r="AA10" s="13" t="str">
        <f t="shared" si="1"/>
        <v/>
      </c>
      <c r="AB10" s="12" t="str">
        <f t="shared" si="2"/>
        <v/>
      </c>
      <c r="AC10" s="5" t="str">
        <f t="shared" si="3"/>
        <v/>
      </c>
      <c r="AD10" s="16" t="str">
        <f>IF(C10&lt;&gt;"",SUM($AC$4:AC10),"")</f>
        <v/>
      </c>
      <c r="AE10" s="6" t="str">
        <f>IF(C10&lt;&gt;"",AD10/COUNTA($AD$4:AD10),"")</f>
        <v/>
      </c>
      <c r="AF10" s="5" t="str">
        <f t="shared" si="4"/>
        <v/>
      </c>
      <c r="AG10" s="5" t="str">
        <f>IF(AF10&lt;&gt;"",SUM($AF$4:AF10),"")</f>
        <v/>
      </c>
      <c r="AH10" s="6" t="str">
        <f>IF(AF10&lt;&gt;"",AG10/COUNTA($AF$4:AF10),"")</f>
        <v/>
      </c>
      <c r="AI10" s="5" t="str">
        <f t="shared" si="5"/>
        <v/>
      </c>
      <c r="AJ10" s="5" t="str">
        <f>IF(AF10&lt;&gt;"",SUM($AI$4:AI10),"")</f>
        <v/>
      </c>
      <c r="AK10" s="6" t="str">
        <f>IF(AI10&lt;&gt;"",AJ10/COUNTA($AJ$4:AJ10),"")</f>
        <v/>
      </c>
      <c r="AL10" s="5">
        <f t="shared" si="6"/>
        <v>0</v>
      </c>
      <c r="AM10" s="5">
        <f t="shared" si="10"/>
        <v>0.23680555555555555</v>
      </c>
      <c r="AN10" s="6">
        <f>AM10/COUNTA($AM$4:AM10)</f>
        <v>3.3829365079365077E-2</v>
      </c>
      <c r="AO10" s="5">
        <f t="shared" si="7"/>
        <v>0</v>
      </c>
      <c r="AP10" s="5">
        <f t="shared" si="11"/>
        <v>1.1986111111111111</v>
      </c>
      <c r="AQ10" s="6">
        <f>IF(AO10&lt;&gt;"",AP10/COUNTA($AP$4:AP10))</f>
        <v>0.17123015873015873</v>
      </c>
      <c r="AR10" s="3" t="s">
        <v>8</v>
      </c>
      <c r="AS10" t="str">
        <f t="shared" si="8"/>
        <v/>
      </c>
    </row>
    <row r="11" spans="1:45">
      <c r="A11" s="2">
        <f t="shared" si="9"/>
        <v>44965</v>
      </c>
      <c r="B11" s="3" t="s">
        <v>8</v>
      </c>
      <c r="C11" s="10"/>
      <c r="D11" s="11"/>
      <c r="E11" s="5"/>
      <c r="F11" s="5"/>
      <c r="G11" s="5"/>
      <c r="H11" s="5"/>
      <c r="I11" s="5"/>
      <c r="J11" s="17" t="str">
        <f t="shared" si="0"/>
        <v/>
      </c>
      <c r="K11" s="10"/>
      <c r="L11" s="11"/>
      <c r="M11" s="5"/>
      <c r="N11" s="5"/>
      <c r="O11" s="5"/>
      <c r="P11" s="5"/>
      <c r="Q11" s="5"/>
      <c r="R11" s="3" t="s">
        <v>8</v>
      </c>
      <c r="S11" s="10"/>
      <c r="T11" s="10"/>
      <c r="U11" s="10"/>
      <c r="V11" s="10"/>
      <c r="W11" s="10"/>
      <c r="X11" s="10"/>
      <c r="Y11" s="10"/>
      <c r="Z11" s="3" t="s">
        <v>8</v>
      </c>
      <c r="AA11" s="13" t="str">
        <f t="shared" si="1"/>
        <v/>
      </c>
      <c r="AB11" s="12" t="str">
        <f t="shared" si="2"/>
        <v/>
      </c>
      <c r="AC11" s="5" t="str">
        <f t="shared" si="3"/>
        <v/>
      </c>
      <c r="AD11" s="16" t="str">
        <f>IF(C11&lt;&gt;"",SUM($AC$4:AC11),"")</f>
        <v/>
      </c>
      <c r="AE11" s="6" t="str">
        <f>IF(C11&lt;&gt;"",AD11/COUNTA($AD$4:AD11),"")</f>
        <v/>
      </c>
      <c r="AF11" s="5" t="str">
        <f t="shared" si="4"/>
        <v/>
      </c>
      <c r="AG11" s="5" t="str">
        <f>IF(AF11&lt;&gt;"",SUM($AF$4:AF11),"")</f>
        <v/>
      </c>
      <c r="AH11" s="6" t="str">
        <f>IF(AF11&lt;&gt;"",AG11/COUNTA($AF$4:AF11),"")</f>
        <v/>
      </c>
      <c r="AI11" s="5" t="str">
        <f t="shared" si="5"/>
        <v/>
      </c>
      <c r="AJ11" s="5" t="str">
        <f>IF(AF11&lt;&gt;"",SUM($AI$4:AI11),"")</f>
        <v/>
      </c>
      <c r="AK11" s="6" t="str">
        <f>IF(AI11&lt;&gt;"",AJ11/COUNTA($AJ$4:AJ11),"")</f>
        <v/>
      </c>
      <c r="AL11" s="5">
        <f t="shared" si="6"/>
        <v>0</v>
      </c>
      <c r="AM11" s="5">
        <f t="shared" si="10"/>
        <v>0.23680555555555555</v>
      </c>
      <c r="AN11" s="6">
        <f>AM11/COUNTA($AM$4:AM11)</f>
        <v>2.9600694444444443E-2</v>
      </c>
      <c r="AO11" s="5">
        <f t="shared" si="7"/>
        <v>0</v>
      </c>
      <c r="AP11" s="5">
        <f t="shared" si="11"/>
        <v>1.1986111111111111</v>
      </c>
      <c r="AQ11" s="6">
        <f>IF(AO11&lt;&gt;"",AP11/COUNTA($AP$4:AP11))</f>
        <v>0.14982638888888888</v>
      </c>
      <c r="AR11" s="3" t="s">
        <v>8</v>
      </c>
      <c r="AS11" t="str">
        <f t="shared" si="8"/>
        <v/>
      </c>
    </row>
    <row r="12" spans="1:45">
      <c r="A12" s="2">
        <f t="shared" si="9"/>
        <v>44966</v>
      </c>
      <c r="B12" s="3" t="s">
        <v>8</v>
      </c>
      <c r="C12" s="10"/>
      <c r="D12" s="11"/>
      <c r="E12" s="5"/>
      <c r="F12" s="5"/>
      <c r="G12" s="5"/>
      <c r="H12" s="5"/>
      <c r="I12" s="5"/>
      <c r="J12" s="17" t="str">
        <f t="shared" si="0"/>
        <v/>
      </c>
      <c r="K12" s="10"/>
      <c r="L12" s="11"/>
      <c r="M12" s="5"/>
      <c r="N12" s="5"/>
      <c r="O12" s="5"/>
      <c r="P12" s="5"/>
      <c r="Q12" s="5"/>
      <c r="R12" s="3" t="s">
        <v>8</v>
      </c>
      <c r="S12" s="10"/>
      <c r="T12" s="10"/>
      <c r="U12" s="10"/>
      <c r="V12" s="10"/>
      <c r="W12" s="10"/>
      <c r="X12" s="10"/>
      <c r="Y12" s="10"/>
      <c r="Z12" s="3" t="s">
        <v>8</v>
      </c>
      <c r="AA12" s="13" t="str">
        <f t="shared" si="1"/>
        <v/>
      </c>
      <c r="AB12" s="12" t="str">
        <f t="shared" si="2"/>
        <v/>
      </c>
      <c r="AC12" s="5" t="str">
        <f t="shared" si="3"/>
        <v/>
      </c>
      <c r="AD12" s="16" t="str">
        <f>IF(C12&lt;&gt;"",SUM($AC$4:AC12),"")</f>
        <v/>
      </c>
      <c r="AE12" s="6" t="str">
        <f>IF(C12&lt;&gt;"",AD12/COUNTA($AD$4:AD12),"")</f>
        <v/>
      </c>
      <c r="AF12" s="5" t="str">
        <f t="shared" si="4"/>
        <v/>
      </c>
      <c r="AG12" s="5" t="str">
        <f>IF(AF12&lt;&gt;"",SUM($AF$4:AF12),"")</f>
        <v/>
      </c>
      <c r="AH12" s="6" t="str">
        <f>IF(AF12&lt;&gt;"",AG12/COUNTA($AF$4:AF12),"")</f>
        <v/>
      </c>
      <c r="AI12" s="5" t="str">
        <f t="shared" si="5"/>
        <v/>
      </c>
      <c r="AJ12" s="5" t="str">
        <f>IF(AF12&lt;&gt;"",SUM($AI$4:AI12),"")</f>
        <v/>
      </c>
      <c r="AK12" s="6" t="str">
        <f>IF(AI12&lt;&gt;"",AJ12/COUNTA($AJ$4:AJ12),"")</f>
        <v/>
      </c>
      <c r="AL12" s="5">
        <f t="shared" si="6"/>
        <v>0</v>
      </c>
      <c r="AM12" s="5">
        <f t="shared" si="10"/>
        <v>0.23680555555555555</v>
      </c>
      <c r="AN12" s="6">
        <f>AM12/COUNTA($AM$4:AM12)</f>
        <v>2.6311728395061726E-2</v>
      </c>
      <c r="AO12" s="5">
        <f t="shared" si="7"/>
        <v>0</v>
      </c>
      <c r="AP12" s="5">
        <f t="shared" si="11"/>
        <v>1.1986111111111111</v>
      </c>
      <c r="AQ12" s="6">
        <f>IF(AO12&lt;&gt;"",AP12/COUNTA($AP$4:AP12))</f>
        <v>0.133179012345679</v>
      </c>
      <c r="AR12" s="3" t="s">
        <v>8</v>
      </c>
      <c r="AS12" t="str">
        <f t="shared" si="8"/>
        <v/>
      </c>
    </row>
    <row r="13" spans="1:45">
      <c r="A13" s="2">
        <f t="shared" si="9"/>
        <v>44967</v>
      </c>
      <c r="B13" s="3" t="s">
        <v>8</v>
      </c>
      <c r="C13" s="10"/>
      <c r="D13" s="11"/>
      <c r="E13" s="5"/>
      <c r="F13" s="5"/>
      <c r="G13" s="5"/>
      <c r="H13" s="5"/>
      <c r="I13" s="5"/>
      <c r="J13" s="17" t="str">
        <f t="shared" si="0"/>
        <v/>
      </c>
      <c r="K13" s="10"/>
      <c r="L13" s="11"/>
      <c r="M13" s="5"/>
      <c r="N13" s="5"/>
      <c r="O13" s="5"/>
      <c r="P13" s="5"/>
      <c r="Q13" s="5"/>
      <c r="R13" s="3" t="s">
        <v>8</v>
      </c>
      <c r="S13" s="10"/>
      <c r="T13" s="10"/>
      <c r="U13" s="10"/>
      <c r="V13" s="10"/>
      <c r="W13" s="10"/>
      <c r="X13" s="10"/>
      <c r="Y13" s="10"/>
      <c r="Z13" s="3" t="s">
        <v>8</v>
      </c>
      <c r="AA13" s="13" t="str">
        <f t="shared" si="1"/>
        <v/>
      </c>
      <c r="AB13" s="12" t="str">
        <f t="shared" si="2"/>
        <v/>
      </c>
      <c r="AC13" s="5" t="str">
        <f t="shared" si="3"/>
        <v/>
      </c>
      <c r="AD13" s="16" t="str">
        <f>IF(C13&lt;&gt;"",SUM($AC$4:AC13),"")</f>
        <v/>
      </c>
      <c r="AE13" s="6" t="str">
        <f>IF(C13&lt;&gt;"",AD13/COUNTA($AD$4:AD13),"")</f>
        <v/>
      </c>
      <c r="AF13" s="5" t="str">
        <f t="shared" si="4"/>
        <v/>
      </c>
      <c r="AG13" s="5" t="str">
        <f>IF(AF13&lt;&gt;"",SUM($AF$4:AF13),"")</f>
        <v/>
      </c>
      <c r="AH13" s="6" t="str">
        <f>IF(AF13&lt;&gt;"",AG13/COUNTA($AF$4:AF13),"")</f>
        <v/>
      </c>
      <c r="AI13" s="5" t="str">
        <f t="shared" si="5"/>
        <v/>
      </c>
      <c r="AJ13" s="5" t="str">
        <f>IF(AF13&lt;&gt;"",SUM($AI$4:AI13),"")</f>
        <v/>
      </c>
      <c r="AK13" s="6" t="str">
        <f>IF(AI13&lt;&gt;"",AJ13/COUNTA($AJ$4:AJ13),"")</f>
        <v/>
      </c>
      <c r="AL13" s="5">
        <f t="shared" si="6"/>
        <v>0</v>
      </c>
      <c r="AM13" s="5">
        <f t="shared" si="10"/>
        <v>0.23680555555555555</v>
      </c>
      <c r="AN13" s="6">
        <f>AM13/COUNTA($AM$4:AM13)</f>
        <v>2.3680555555555555E-2</v>
      </c>
      <c r="AO13" s="5">
        <f t="shared" si="7"/>
        <v>0</v>
      </c>
      <c r="AP13" s="5">
        <f t="shared" si="11"/>
        <v>1.1986111111111111</v>
      </c>
      <c r="AQ13" s="6">
        <f>IF(AO13&lt;&gt;"",AP13/COUNTA($AP$4:AP13))</f>
        <v>0.11986111111111111</v>
      </c>
      <c r="AR13" s="3" t="s">
        <v>8</v>
      </c>
      <c r="AS13" t="str">
        <f t="shared" si="8"/>
        <v/>
      </c>
    </row>
    <row r="14" spans="1:45">
      <c r="A14" s="2">
        <f t="shared" si="9"/>
        <v>44968</v>
      </c>
      <c r="B14" s="3" t="s">
        <v>8</v>
      </c>
      <c r="C14" s="10"/>
      <c r="D14" s="11"/>
      <c r="E14" s="5"/>
      <c r="F14" s="5"/>
      <c r="G14" s="5"/>
      <c r="H14" s="5"/>
      <c r="I14" s="5"/>
      <c r="J14" s="17" t="str">
        <f t="shared" si="0"/>
        <v/>
      </c>
      <c r="K14" s="10"/>
      <c r="L14" s="11"/>
      <c r="M14" s="5"/>
      <c r="N14" s="5"/>
      <c r="O14" s="5"/>
      <c r="P14" s="5"/>
      <c r="Q14" s="5"/>
      <c r="R14" s="3" t="s">
        <v>8</v>
      </c>
      <c r="S14" s="10"/>
      <c r="T14" s="10"/>
      <c r="U14" s="10"/>
      <c r="V14" s="10"/>
      <c r="W14" s="10"/>
      <c r="X14" s="10"/>
      <c r="Y14" s="10"/>
      <c r="Z14" s="3" t="s">
        <v>8</v>
      </c>
      <c r="AA14" s="13" t="str">
        <f t="shared" si="1"/>
        <v/>
      </c>
      <c r="AB14" s="12" t="str">
        <f t="shared" si="2"/>
        <v/>
      </c>
      <c r="AC14" s="5" t="str">
        <f t="shared" si="3"/>
        <v/>
      </c>
      <c r="AD14" s="16" t="str">
        <f>IF(C14&lt;&gt;"",SUM($AC$4:AC14),"")</f>
        <v/>
      </c>
      <c r="AE14" s="6" t="str">
        <f>IF(C14&lt;&gt;"",AD14/COUNTA($AD$4:AD14),"")</f>
        <v/>
      </c>
      <c r="AF14" s="5" t="str">
        <f t="shared" si="4"/>
        <v/>
      </c>
      <c r="AG14" s="5" t="str">
        <f>IF(AF14&lt;&gt;"",SUM($AF$4:AF14),"")</f>
        <v/>
      </c>
      <c r="AH14" s="6" t="str">
        <f>IF(AF14&lt;&gt;"",AG14/COUNTA($AF$4:AF14),"")</f>
        <v/>
      </c>
      <c r="AI14" s="5" t="str">
        <f t="shared" si="5"/>
        <v/>
      </c>
      <c r="AJ14" s="5" t="str">
        <f>IF(AF14&lt;&gt;"",SUM($AI$4:AI14),"")</f>
        <v/>
      </c>
      <c r="AK14" s="6" t="str">
        <f>IF(AI14&lt;&gt;"",AJ14/COUNTA($AJ$4:AJ14),"")</f>
        <v/>
      </c>
      <c r="AL14" s="5">
        <f t="shared" si="6"/>
        <v>0</v>
      </c>
      <c r="AM14" s="5">
        <f t="shared" si="10"/>
        <v>0.23680555555555555</v>
      </c>
      <c r="AN14" s="6">
        <f>AM14/COUNTA($AM$4:AM14)</f>
        <v>2.1527777777777778E-2</v>
      </c>
      <c r="AO14" s="5">
        <f t="shared" si="7"/>
        <v>0</v>
      </c>
      <c r="AP14" s="5">
        <f t="shared" si="11"/>
        <v>1.1986111111111111</v>
      </c>
      <c r="AQ14" s="6">
        <f>IF(AO14&lt;&gt;"",AP14/COUNTA($AP$4:AP14))</f>
        <v>0.10896464646464646</v>
      </c>
      <c r="AR14" s="3" t="s">
        <v>8</v>
      </c>
      <c r="AS14" t="str">
        <f t="shared" si="8"/>
        <v/>
      </c>
    </row>
    <row r="15" spans="1:45">
      <c r="A15" s="2">
        <f t="shared" si="9"/>
        <v>44969</v>
      </c>
      <c r="B15" s="3" t="s">
        <v>8</v>
      </c>
      <c r="C15" s="10"/>
      <c r="D15" s="11"/>
      <c r="E15" s="5"/>
      <c r="F15" s="5"/>
      <c r="G15" s="5"/>
      <c r="H15" s="5"/>
      <c r="I15" s="5"/>
      <c r="J15" s="17" t="str">
        <f t="shared" si="0"/>
        <v/>
      </c>
      <c r="K15" s="10"/>
      <c r="L15" s="11"/>
      <c r="M15" s="5"/>
      <c r="N15" s="5"/>
      <c r="O15" s="5"/>
      <c r="P15" s="5"/>
      <c r="Q15" s="5"/>
      <c r="R15" s="3" t="s">
        <v>8</v>
      </c>
      <c r="S15" s="10"/>
      <c r="T15" s="10"/>
      <c r="U15" s="10"/>
      <c r="V15" s="10"/>
      <c r="W15" s="10"/>
      <c r="X15" s="10"/>
      <c r="Y15" s="10"/>
      <c r="Z15" s="3" t="s">
        <v>8</v>
      </c>
      <c r="AA15" s="13" t="str">
        <f t="shared" si="1"/>
        <v/>
      </c>
      <c r="AB15" s="12" t="str">
        <f t="shared" si="2"/>
        <v/>
      </c>
      <c r="AC15" s="5" t="str">
        <f t="shared" si="3"/>
        <v/>
      </c>
      <c r="AD15" s="16" t="str">
        <f>IF(C15&lt;&gt;"",SUM($AC$4:AC15),"")</f>
        <v/>
      </c>
      <c r="AE15" s="6" t="str">
        <f>IF(C15&lt;&gt;"",AD15/COUNTA($AD$4:AD15),"")</f>
        <v/>
      </c>
      <c r="AF15" s="5" t="str">
        <f t="shared" si="4"/>
        <v/>
      </c>
      <c r="AG15" s="5" t="str">
        <f>IF(AF15&lt;&gt;"",SUM($AF$4:AF15),"")</f>
        <v/>
      </c>
      <c r="AH15" s="6" t="str">
        <f>IF(AF15&lt;&gt;"",AG15/COUNTA($AF$4:AF15),"")</f>
        <v/>
      </c>
      <c r="AI15" s="5" t="str">
        <f t="shared" si="5"/>
        <v/>
      </c>
      <c r="AJ15" s="5" t="str">
        <f>IF(AF15&lt;&gt;"",SUM($AI$4:AI15),"")</f>
        <v/>
      </c>
      <c r="AK15" s="6" t="str">
        <f>IF(AI15&lt;&gt;"",AJ15/COUNTA($AJ$4:AJ15),"")</f>
        <v/>
      </c>
      <c r="AL15" s="5">
        <f t="shared" si="6"/>
        <v>0</v>
      </c>
      <c r="AM15" s="5">
        <f t="shared" si="10"/>
        <v>0.23680555555555555</v>
      </c>
      <c r="AN15" s="6">
        <f>AM15/COUNTA($AM$4:AM15)</f>
        <v>1.9733796296296294E-2</v>
      </c>
      <c r="AO15" s="5">
        <f t="shared" si="7"/>
        <v>0</v>
      </c>
      <c r="AP15" s="5">
        <f t="shared" si="11"/>
        <v>1.1986111111111111</v>
      </c>
      <c r="AQ15" s="6">
        <f>IF(AO15&lt;&gt;"",AP15/COUNTA($AP$4:AP15))</f>
        <v>9.9884259259259256E-2</v>
      </c>
      <c r="AR15" s="3" t="s">
        <v>8</v>
      </c>
      <c r="AS15" t="str">
        <f t="shared" si="8"/>
        <v/>
      </c>
    </row>
    <row r="16" spans="1:45">
      <c r="A16" s="2">
        <f t="shared" si="9"/>
        <v>44970</v>
      </c>
      <c r="B16" s="3" t="s">
        <v>8</v>
      </c>
      <c r="C16" s="10"/>
      <c r="D16" s="11"/>
      <c r="E16" s="5"/>
      <c r="F16" s="5"/>
      <c r="G16" s="5"/>
      <c r="H16" s="5"/>
      <c r="I16" s="5"/>
      <c r="J16" s="17" t="str">
        <f t="shared" si="0"/>
        <v/>
      </c>
      <c r="K16" s="10"/>
      <c r="L16" s="11"/>
      <c r="M16" s="5"/>
      <c r="N16" s="5"/>
      <c r="O16" s="5"/>
      <c r="P16" s="5"/>
      <c r="Q16" s="5"/>
      <c r="R16" s="3" t="s">
        <v>8</v>
      </c>
      <c r="S16" s="10"/>
      <c r="T16" s="10"/>
      <c r="U16" s="10"/>
      <c r="V16" s="10"/>
      <c r="W16" s="10"/>
      <c r="X16" s="10"/>
      <c r="Y16" s="10"/>
      <c r="Z16" s="3" t="s">
        <v>8</v>
      </c>
      <c r="AA16" s="13" t="str">
        <f t="shared" si="1"/>
        <v/>
      </c>
      <c r="AB16" s="12" t="str">
        <f t="shared" si="2"/>
        <v/>
      </c>
      <c r="AC16" s="5" t="str">
        <f t="shared" si="3"/>
        <v/>
      </c>
      <c r="AD16" s="16" t="str">
        <f>IF(C16&lt;&gt;"",SUM($AC$4:AC16),"")</f>
        <v/>
      </c>
      <c r="AE16" s="6" t="str">
        <f>IF(C16&lt;&gt;"",AD16/COUNTA($AD$4:AD16),"")</f>
        <v/>
      </c>
      <c r="AF16" s="5" t="str">
        <f t="shared" si="4"/>
        <v/>
      </c>
      <c r="AG16" s="5" t="str">
        <f>IF(AF16&lt;&gt;"",SUM($AF$4:AF16),"")</f>
        <v/>
      </c>
      <c r="AH16" s="6" t="str">
        <f>IF(AF16&lt;&gt;"",AG16/COUNTA($AF$4:AF16),"")</f>
        <v/>
      </c>
      <c r="AI16" s="5" t="str">
        <f t="shared" si="5"/>
        <v/>
      </c>
      <c r="AJ16" s="5" t="str">
        <f>IF(AF16&lt;&gt;"",SUM($AI$4:AI16),"")</f>
        <v/>
      </c>
      <c r="AK16" s="6" t="str">
        <f>IF(AI16&lt;&gt;"",AJ16/COUNTA($AJ$4:AJ16),"")</f>
        <v/>
      </c>
      <c r="AL16" s="5">
        <f t="shared" si="6"/>
        <v>0</v>
      </c>
      <c r="AM16" s="5">
        <f t="shared" si="10"/>
        <v>0.23680555555555555</v>
      </c>
      <c r="AN16" s="6">
        <f>AM16/COUNTA($AM$4:AM16)</f>
        <v>1.8215811965811964E-2</v>
      </c>
      <c r="AO16" s="5">
        <f t="shared" si="7"/>
        <v>0</v>
      </c>
      <c r="AP16" s="5">
        <f t="shared" si="11"/>
        <v>1.1986111111111111</v>
      </c>
      <c r="AQ16" s="6">
        <f>IF(AO16&lt;&gt;"",AP16/COUNTA($AP$4:AP16))</f>
        <v>9.2200854700854692E-2</v>
      </c>
      <c r="AR16" s="3" t="s">
        <v>8</v>
      </c>
      <c r="AS16" t="str">
        <f t="shared" si="8"/>
        <v/>
      </c>
    </row>
    <row r="17" spans="1:47">
      <c r="A17" s="2">
        <f t="shared" si="9"/>
        <v>44971</v>
      </c>
      <c r="B17" s="3" t="s">
        <v>8</v>
      </c>
      <c r="C17" s="10"/>
      <c r="D17" s="11"/>
      <c r="E17" s="5"/>
      <c r="F17" s="5"/>
      <c r="G17" s="5"/>
      <c r="H17" s="5"/>
      <c r="I17" s="5"/>
      <c r="J17" s="17" t="str">
        <f t="shared" si="0"/>
        <v/>
      </c>
      <c r="K17" s="10"/>
      <c r="L17" s="11"/>
      <c r="M17" s="5"/>
      <c r="N17" s="5"/>
      <c r="O17" s="5"/>
      <c r="P17" s="5"/>
      <c r="Q17" s="5"/>
      <c r="R17" s="3" t="s">
        <v>8</v>
      </c>
      <c r="S17" s="10"/>
      <c r="T17" s="10"/>
      <c r="U17" s="10"/>
      <c r="V17" s="10"/>
      <c r="W17" s="10"/>
      <c r="X17" s="10"/>
      <c r="Y17" s="10"/>
      <c r="Z17" s="3" t="s">
        <v>8</v>
      </c>
      <c r="AA17" s="13" t="str">
        <f t="shared" si="1"/>
        <v/>
      </c>
      <c r="AB17" s="12" t="str">
        <f t="shared" si="2"/>
        <v/>
      </c>
      <c r="AC17" s="5" t="str">
        <f t="shared" si="3"/>
        <v/>
      </c>
      <c r="AD17" s="16" t="str">
        <f>IF(C17&lt;&gt;"",SUM($AC$4:AC17),"")</f>
        <v/>
      </c>
      <c r="AE17" s="6" t="str">
        <f>IF(C17&lt;&gt;"",AD17/COUNTA($AD$4:AD17),"")</f>
        <v/>
      </c>
      <c r="AF17" s="5" t="str">
        <f t="shared" si="4"/>
        <v/>
      </c>
      <c r="AG17" s="5" t="str">
        <f>IF(AF17&lt;&gt;"",SUM($AF$4:AF17),"")</f>
        <v/>
      </c>
      <c r="AH17" s="6" t="str">
        <f>IF(AF17&lt;&gt;"",AG17/COUNTA($AF$4:AF17),"")</f>
        <v/>
      </c>
      <c r="AI17" s="5" t="str">
        <f t="shared" si="5"/>
        <v/>
      </c>
      <c r="AJ17" s="5" t="str">
        <f>IF(AF17&lt;&gt;"",SUM($AI$4:AI17),"")</f>
        <v/>
      </c>
      <c r="AK17" s="6" t="str">
        <f>IF(AI17&lt;&gt;"",AJ17/COUNTA($AJ$4:AJ17),"")</f>
        <v/>
      </c>
      <c r="AL17" s="5">
        <f t="shared" si="6"/>
        <v>0</v>
      </c>
      <c r="AM17" s="5">
        <f t="shared" si="10"/>
        <v>0.23680555555555555</v>
      </c>
      <c r="AN17" s="6">
        <f>AM17/COUNTA($AM$4:AM17)</f>
        <v>1.6914682539682539E-2</v>
      </c>
      <c r="AO17" s="5">
        <f t="shared" si="7"/>
        <v>0</v>
      </c>
      <c r="AP17" s="5">
        <f t="shared" si="11"/>
        <v>1.1986111111111111</v>
      </c>
      <c r="AQ17" s="6">
        <f>IF(AO17&lt;&gt;"",AP17/COUNTA($AP$4:AP17))</f>
        <v>8.5615079365079366E-2</v>
      </c>
      <c r="AR17" s="3" t="s">
        <v>8</v>
      </c>
      <c r="AS17" t="str">
        <f t="shared" si="8"/>
        <v/>
      </c>
    </row>
    <row r="18" spans="1:47">
      <c r="A18" s="2">
        <f t="shared" si="9"/>
        <v>44972</v>
      </c>
      <c r="B18" s="3" t="s">
        <v>8</v>
      </c>
      <c r="C18" s="10"/>
      <c r="D18" s="11"/>
      <c r="E18" s="5"/>
      <c r="F18" s="5"/>
      <c r="G18" s="5"/>
      <c r="H18" s="5"/>
      <c r="I18" s="5"/>
      <c r="J18" s="17" t="str">
        <f t="shared" si="0"/>
        <v/>
      </c>
      <c r="K18" s="10"/>
      <c r="L18" s="11"/>
      <c r="M18" s="5"/>
      <c r="N18" s="5"/>
      <c r="O18" s="5"/>
      <c r="P18" s="5"/>
      <c r="Q18" s="5"/>
      <c r="R18" s="3" t="s">
        <v>8</v>
      </c>
      <c r="S18" s="10"/>
      <c r="T18" s="10"/>
      <c r="U18" s="10"/>
      <c r="V18" s="10"/>
      <c r="W18" s="10"/>
      <c r="X18" s="10"/>
      <c r="Y18" s="10"/>
      <c r="Z18" s="3" t="s">
        <v>8</v>
      </c>
      <c r="AA18" s="13" t="str">
        <f t="shared" si="1"/>
        <v/>
      </c>
      <c r="AB18" s="12" t="str">
        <f t="shared" si="2"/>
        <v/>
      </c>
      <c r="AC18" s="5" t="str">
        <f t="shared" si="3"/>
        <v/>
      </c>
      <c r="AD18" s="16" t="str">
        <f>IF(C18&lt;&gt;"",SUM($AC$4:AC18),"")</f>
        <v/>
      </c>
      <c r="AE18" s="6" t="str">
        <f>IF(C18&lt;&gt;"",AD18/COUNTA($AD$4:AD18),"")</f>
        <v/>
      </c>
      <c r="AF18" s="5" t="str">
        <f t="shared" si="4"/>
        <v/>
      </c>
      <c r="AG18" s="5" t="str">
        <f>IF(AF18&lt;&gt;"",SUM($AF$4:AF18),"")</f>
        <v/>
      </c>
      <c r="AH18" s="6" t="str">
        <f>IF(AF18&lt;&gt;"",AG18/COUNTA($AF$4:AF18),"")</f>
        <v/>
      </c>
      <c r="AI18" s="5" t="str">
        <f t="shared" si="5"/>
        <v/>
      </c>
      <c r="AJ18" s="5" t="str">
        <f>IF(AF18&lt;&gt;"",SUM($AI$4:AI18),"")</f>
        <v/>
      </c>
      <c r="AK18" s="6" t="str">
        <f>IF(AI18&lt;&gt;"",AJ18/COUNTA($AJ$4:AJ18),"")</f>
        <v/>
      </c>
      <c r="AL18" s="5">
        <f t="shared" si="6"/>
        <v>0</v>
      </c>
      <c r="AM18" s="5">
        <f t="shared" si="10"/>
        <v>0.23680555555555555</v>
      </c>
      <c r="AN18" s="6">
        <f>AM18/COUNTA($AM$4:AM18)</f>
        <v>1.5787037037037037E-2</v>
      </c>
      <c r="AO18" s="5">
        <f t="shared" si="7"/>
        <v>0</v>
      </c>
      <c r="AP18" s="5">
        <f t="shared" si="11"/>
        <v>1.1986111111111111</v>
      </c>
      <c r="AQ18" s="6">
        <f>IF(AO18&lt;&gt;"",AP18/COUNTA($AP$4:AP18))</f>
        <v>7.9907407407407399E-2</v>
      </c>
      <c r="AR18" s="3" t="s">
        <v>8</v>
      </c>
      <c r="AS18" t="str">
        <f t="shared" si="8"/>
        <v/>
      </c>
    </row>
    <row r="19" spans="1:47">
      <c r="A19" s="2">
        <f t="shared" si="9"/>
        <v>44973</v>
      </c>
      <c r="B19" s="3" t="s">
        <v>8</v>
      </c>
      <c r="C19" s="10"/>
      <c r="D19" s="11"/>
      <c r="E19" s="5"/>
      <c r="F19" s="5"/>
      <c r="G19" s="5"/>
      <c r="H19" s="5"/>
      <c r="I19" s="5"/>
      <c r="J19" s="17" t="str">
        <f t="shared" si="0"/>
        <v/>
      </c>
      <c r="K19" s="10"/>
      <c r="L19" s="11"/>
      <c r="M19" s="5"/>
      <c r="N19" s="5"/>
      <c r="O19" s="5"/>
      <c r="P19" s="5"/>
      <c r="Q19" s="5"/>
      <c r="R19" s="3" t="s">
        <v>8</v>
      </c>
      <c r="S19" s="10"/>
      <c r="T19" s="10"/>
      <c r="U19" s="10"/>
      <c r="V19" s="10"/>
      <c r="W19" s="10"/>
      <c r="X19" s="10"/>
      <c r="Y19" s="10"/>
      <c r="Z19" s="3" t="s">
        <v>8</v>
      </c>
      <c r="AA19" s="13" t="str">
        <f t="shared" si="1"/>
        <v/>
      </c>
      <c r="AB19" s="12" t="str">
        <f t="shared" si="2"/>
        <v/>
      </c>
      <c r="AC19" s="5" t="str">
        <f t="shared" si="3"/>
        <v/>
      </c>
      <c r="AD19" s="16" t="str">
        <f>IF(C19&lt;&gt;"",SUM($AC$4:AC19),"")</f>
        <v/>
      </c>
      <c r="AE19" s="6" t="str">
        <f>IF(C19&lt;&gt;"",AD19/COUNTA($AD$4:AD19),"")</f>
        <v/>
      </c>
      <c r="AF19" s="5" t="str">
        <f t="shared" si="4"/>
        <v/>
      </c>
      <c r="AG19" s="5" t="str">
        <f>IF(AF19&lt;&gt;"",SUM($AF$4:AF19),"")</f>
        <v/>
      </c>
      <c r="AH19" s="6" t="str">
        <f>IF(AF19&lt;&gt;"",AG19/COUNTA($AF$4:AF19),"")</f>
        <v/>
      </c>
      <c r="AI19" s="5" t="str">
        <f t="shared" si="5"/>
        <v/>
      </c>
      <c r="AJ19" s="5" t="str">
        <f>IF(AF19&lt;&gt;"",SUM($AI$4:AI19),"")</f>
        <v/>
      </c>
      <c r="AK19" s="6" t="str">
        <f>IF(AI19&lt;&gt;"",AJ19/COUNTA($AJ$4:AJ19),"")</f>
        <v/>
      </c>
      <c r="AL19" s="5">
        <f t="shared" si="6"/>
        <v>0</v>
      </c>
      <c r="AM19" s="5">
        <f t="shared" si="10"/>
        <v>0.23680555555555555</v>
      </c>
      <c r="AN19" s="6">
        <f>AM19/COUNTA($AM$4:AM19)</f>
        <v>1.4800347222222222E-2</v>
      </c>
      <c r="AO19" s="5">
        <f t="shared" si="7"/>
        <v>0</v>
      </c>
      <c r="AP19" s="5">
        <f t="shared" si="11"/>
        <v>1.1986111111111111</v>
      </c>
      <c r="AQ19" s="6">
        <f>IF(AO19&lt;&gt;"",AP19/COUNTA($AP$4:AP19))</f>
        <v>7.4913194444444442E-2</v>
      </c>
      <c r="AR19" s="3" t="s">
        <v>8</v>
      </c>
      <c r="AS19" t="str">
        <f t="shared" si="8"/>
        <v/>
      </c>
    </row>
    <row r="20" spans="1:47">
      <c r="A20" s="2">
        <f t="shared" si="9"/>
        <v>44974</v>
      </c>
      <c r="B20" s="3" t="s">
        <v>8</v>
      </c>
      <c r="C20" s="10"/>
      <c r="D20" s="11"/>
      <c r="E20" s="5"/>
      <c r="F20" s="5"/>
      <c r="G20" s="5"/>
      <c r="H20" s="5"/>
      <c r="I20" s="5"/>
      <c r="J20" s="17" t="str">
        <f t="shared" si="0"/>
        <v/>
      </c>
      <c r="K20" s="10"/>
      <c r="L20" s="11"/>
      <c r="M20" s="5"/>
      <c r="N20" s="5"/>
      <c r="O20" s="5"/>
      <c r="P20" s="5"/>
      <c r="Q20" s="5"/>
      <c r="R20" s="3" t="s">
        <v>8</v>
      </c>
      <c r="S20" s="10"/>
      <c r="T20" s="10"/>
      <c r="U20" s="10"/>
      <c r="V20" s="10"/>
      <c r="W20" s="10"/>
      <c r="X20" s="10"/>
      <c r="Y20" s="10"/>
      <c r="Z20" s="3" t="s">
        <v>8</v>
      </c>
      <c r="AA20" s="13" t="str">
        <f t="shared" si="1"/>
        <v/>
      </c>
      <c r="AB20" s="12" t="str">
        <f t="shared" si="2"/>
        <v/>
      </c>
      <c r="AC20" s="5" t="str">
        <f t="shared" si="3"/>
        <v/>
      </c>
      <c r="AD20" s="16" t="str">
        <f>IF(C20&lt;&gt;"",SUM($AC$4:AC20),"")</f>
        <v/>
      </c>
      <c r="AE20" s="6" t="str">
        <f>IF(C20&lt;&gt;"",AD20/COUNTA($AD$4:AD20),"")</f>
        <v/>
      </c>
      <c r="AF20" s="5" t="str">
        <f t="shared" si="4"/>
        <v/>
      </c>
      <c r="AG20" s="5" t="str">
        <f>IF(AF20&lt;&gt;"",SUM($AF$4:AF20),"")</f>
        <v/>
      </c>
      <c r="AH20" s="6" t="str">
        <f>IF(AF20&lt;&gt;"",AG20/COUNTA($AF$4:AF20),"")</f>
        <v/>
      </c>
      <c r="AI20" s="5" t="str">
        <f t="shared" si="5"/>
        <v/>
      </c>
      <c r="AJ20" s="5" t="str">
        <f>IF(AF20&lt;&gt;"",SUM($AI$4:AI20),"")</f>
        <v/>
      </c>
      <c r="AK20" s="6" t="str">
        <f>IF(AI20&lt;&gt;"",AJ20/COUNTA($AJ$4:AJ20),"")</f>
        <v/>
      </c>
      <c r="AL20" s="5">
        <f t="shared" si="6"/>
        <v>0</v>
      </c>
      <c r="AM20" s="5">
        <f t="shared" si="10"/>
        <v>0.23680555555555555</v>
      </c>
      <c r="AN20" s="6">
        <f>AM20/COUNTA($AM$4:AM20)</f>
        <v>1.3929738562091502E-2</v>
      </c>
      <c r="AO20" s="5">
        <f t="shared" si="7"/>
        <v>0</v>
      </c>
      <c r="AP20" s="5">
        <f t="shared" si="11"/>
        <v>1.1986111111111111</v>
      </c>
      <c r="AQ20" s="6">
        <f>IF(AO20&lt;&gt;"",AP20/COUNTA($AP$4:AP20))</f>
        <v>7.0506535947712418E-2</v>
      </c>
      <c r="AR20" s="3" t="s">
        <v>8</v>
      </c>
      <c r="AS20" t="str">
        <f t="shared" si="8"/>
        <v/>
      </c>
    </row>
    <row r="21" spans="1:47">
      <c r="A21" s="2">
        <f t="shared" si="9"/>
        <v>44975</v>
      </c>
      <c r="B21" s="3" t="s">
        <v>8</v>
      </c>
      <c r="C21" s="10"/>
      <c r="D21" s="11"/>
      <c r="E21" s="5"/>
      <c r="F21" s="5"/>
      <c r="G21" s="5"/>
      <c r="H21" s="5"/>
      <c r="I21" s="5"/>
      <c r="J21" s="17" t="str">
        <f t="shared" si="0"/>
        <v/>
      </c>
      <c r="K21" s="10"/>
      <c r="L21" s="11"/>
      <c r="M21" s="5"/>
      <c r="N21" s="5"/>
      <c r="O21" s="5"/>
      <c r="P21" s="5"/>
      <c r="Q21" s="5"/>
      <c r="R21" s="3" t="s">
        <v>8</v>
      </c>
      <c r="S21" s="10"/>
      <c r="T21" s="10"/>
      <c r="U21" s="10"/>
      <c r="V21" s="10"/>
      <c r="W21" s="10"/>
      <c r="X21" s="10"/>
      <c r="Y21" s="10"/>
      <c r="Z21" s="3" t="s">
        <v>8</v>
      </c>
      <c r="AA21" s="13" t="str">
        <f t="shared" si="1"/>
        <v/>
      </c>
      <c r="AB21" s="12" t="str">
        <f t="shared" si="2"/>
        <v/>
      </c>
      <c r="AC21" s="5" t="str">
        <f t="shared" si="3"/>
        <v/>
      </c>
      <c r="AD21" s="16" t="str">
        <f>IF(C21&lt;&gt;"",SUM($AC$4:AC21),"")</f>
        <v/>
      </c>
      <c r="AE21" s="6" t="str">
        <f>IF(C21&lt;&gt;"",AD21/COUNTA($AD$4:AD21),"")</f>
        <v/>
      </c>
      <c r="AF21" s="5" t="str">
        <f t="shared" si="4"/>
        <v/>
      </c>
      <c r="AG21" s="5" t="str">
        <f>IF(AF21&lt;&gt;"",SUM($AF$4:AF21),"")</f>
        <v/>
      </c>
      <c r="AH21" s="6" t="str">
        <f>IF(AF21&lt;&gt;"",AG21/COUNTA($AF$4:AF21),"")</f>
        <v/>
      </c>
      <c r="AI21" s="5" t="str">
        <f t="shared" si="5"/>
        <v/>
      </c>
      <c r="AJ21" s="5" t="str">
        <f>IF(AF21&lt;&gt;"",SUM($AI$4:AI21),"")</f>
        <v/>
      </c>
      <c r="AK21" s="6" t="str">
        <f>IF(AI21&lt;&gt;"",AJ21/COUNTA($AJ$4:AJ21),"")</f>
        <v/>
      </c>
      <c r="AL21" s="5">
        <f t="shared" si="6"/>
        <v>0</v>
      </c>
      <c r="AM21" s="5">
        <f t="shared" si="10"/>
        <v>0.23680555555555555</v>
      </c>
      <c r="AN21" s="6">
        <f>AM21/COUNTA($AM$4:AM21)</f>
        <v>1.3155864197530863E-2</v>
      </c>
      <c r="AO21" s="5">
        <f t="shared" si="7"/>
        <v>0</v>
      </c>
      <c r="AP21" s="5">
        <f t="shared" si="11"/>
        <v>1.1986111111111111</v>
      </c>
      <c r="AQ21" s="6">
        <f>IF(AO21&lt;&gt;"",AP21/COUNTA($AP$4:AP21))</f>
        <v>6.6589506172839499E-2</v>
      </c>
      <c r="AR21" s="3" t="s">
        <v>8</v>
      </c>
      <c r="AS21" t="str">
        <f t="shared" si="8"/>
        <v/>
      </c>
    </row>
    <row r="22" spans="1:47">
      <c r="A22" s="2">
        <f t="shared" si="9"/>
        <v>44976</v>
      </c>
      <c r="B22" s="3" t="s">
        <v>8</v>
      </c>
      <c r="C22" s="10"/>
      <c r="D22" s="11"/>
      <c r="E22" s="5"/>
      <c r="F22" s="5"/>
      <c r="G22" s="5"/>
      <c r="H22" s="5"/>
      <c r="I22" s="5"/>
      <c r="J22" s="17" t="str">
        <f t="shared" si="0"/>
        <v/>
      </c>
      <c r="K22" s="10"/>
      <c r="L22" s="11"/>
      <c r="M22" s="5"/>
      <c r="N22" s="5"/>
      <c r="O22" s="5"/>
      <c r="P22" s="5"/>
      <c r="Q22" s="5"/>
      <c r="R22" s="3" t="s">
        <v>8</v>
      </c>
      <c r="S22" s="15"/>
      <c r="T22" s="15"/>
      <c r="U22" s="15"/>
      <c r="V22" s="15"/>
      <c r="W22" s="15"/>
      <c r="X22" s="15"/>
      <c r="Y22" s="15"/>
      <c r="Z22" s="3" t="s">
        <v>8</v>
      </c>
      <c r="AA22" s="13" t="str">
        <f t="shared" si="1"/>
        <v/>
      </c>
      <c r="AB22" s="12" t="str">
        <f t="shared" si="2"/>
        <v/>
      </c>
      <c r="AC22" s="5" t="str">
        <f t="shared" si="3"/>
        <v/>
      </c>
      <c r="AD22" s="16" t="str">
        <f>IF(C22&lt;&gt;"",SUM($AC$4:AC22),"")</f>
        <v/>
      </c>
      <c r="AE22" s="6" t="str">
        <f>IF(C22&lt;&gt;"",AD22/COUNTA($AD$4:AD22),"")</f>
        <v/>
      </c>
      <c r="AF22" s="5" t="str">
        <f t="shared" si="4"/>
        <v/>
      </c>
      <c r="AG22" s="5" t="str">
        <f>IF(AF22&lt;&gt;"",SUM($AF$4:AF22),"")</f>
        <v/>
      </c>
      <c r="AH22" s="6" t="str">
        <f>IF(AF22&lt;&gt;"",AG22/COUNTA($AF$4:AF22),"")</f>
        <v/>
      </c>
      <c r="AI22" s="5" t="str">
        <f t="shared" si="5"/>
        <v/>
      </c>
      <c r="AJ22" s="5" t="str">
        <f>IF(AF22&lt;&gt;"",SUM($AI$4:AI22),"")</f>
        <v/>
      </c>
      <c r="AK22" s="6" t="str">
        <f>IF(AI22&lt;&gt;"",AJ22/COUNTA($AJ$4:AJ22),"")</f>
        <v/>
      </c>
      <c r="AL22" s="5">
        <f t="shared" si="6"/>
        <v>0</v>
      </c>
      <c r="AM22" s="5">
        <f t="shared" si="10"/>
        <v>0.23680555555555555</v>
      </c>
      <c r="AN22" s="6">
        <f>AM22/COUNTA($AM$4:AM22)</f>
        <v>1.2463450292397661E-2</v>
      </c>
      <c r="AO22" s="5">
        <f t="shared" si="7"/>
        <v>0</v>
      </c>
      <c r="AP22" s="5">
        <f t="shared" si="11"/>
        <v>1.1986111111111111</v>
      </c>
      <c r="AQ22" s="6">
        <f>IF(AO22&lt;&gt;"",AP22/COUNTA($AP$4:AP22))</f>
        <v>6.3084795321637424E-2</v>
      </c>
      <c r="AR22" s="3" t="s">
        <v>8</v>
      </c>
      <c r="AS22" t="str">
        <f t="shared" si="8"/>
        <v/>
      </c>
    </row>
    <row r="23" spans="1:47">
      <c r="A23" s="2">
        <f t="shared" si="9"/>
        <v>44977</v>
      </c>
      <c r="B23" s="3" t="s">
        <v>8</v>
      </c>
      <c r="C23" s="10"/>
      <c r="D23" s="11"/>
      <c r="E23" s="5"/>
      <c r="F23" s="5"/>
      <c r="G23" s="5"/>
      <c r="H23" s="5"/>
      <c r="I23" s="5"/>
      <c r="J23" s="17" t="str">
        <f t="shared" si="0"/>
        <v/>
      </c>
      <c r="K23" s="10"/>
      <c r="L23" s="11"/>
      <c r="M23" s="5"/>
      <c r="N23" s="5"/>
      <c r="O23" s="5"/>
      <c r="P23" s="5"/>
      <c r="Q23" s="5"/>
      <c r="R23" s="3" t="s">
        <v>8</v>
      </c>
      <c r="S23" s="15"/>
      <c r="T23" s="15"/>
      <c r="U23" s="15"/>
      <c r="V23" s="15"/>
      <c r="W23" s="15"/>
      <c r="X23" s="15"/>
      <c r="Y23" s="15"/>
      <c r="Z23" s="3" t="s">
        <v>8</v>
      </c>
      <c r="AA23" s="13" t="str">
        <f t="shared" si="1"/>
        <v/>
      </c>
      <c r="AB23" s="12" t="str">
        <f t="shared" si="2"/>
        <v/>
      </c>
      <c r="AC23" s="5" t="str">
        <f t="shared" si="3"/>
        <v/>
      </c>
      <c r="AD23" s="16" t="str">
        <f>IF(C23&lt;&gt;"",SUM($AC$4:AC23),"")</f>
        <v/>
      </c>
      <c r="AE23" s="6" t="str">
        <f>IF(C23&lt;&gt;"",AD23/COUNTA($AD$4:AD23),"")</f>
        <v/>
      </c>
      <c r="AF23" s="5" t="str">
        <f t="shared" si="4"/>
        <v/>
      </c>
      <c r="AG23" s="5" t="str">
        <f>IF(AF23&lt;&gt;"",SUM($AF$4:AF23),"")</f>
        <v/>
      </c>
      <c r="AH23" s="6" t="str">
        <f>IF(AF23&lt;&gt;"",AG23/COUNTA($AF$4:AF23),"")</f>
        <v/>
      </c>
      <c r="AI23" s="5" t="str">
        <f t="shared" si="5"/>
        <v/>
      </c>
      <c r="AJ23" s="5" t="str">
        <f>IF(AF23&lt;&gt;"",SUM($AI$4:AI23),"")</f>
        <v/>
      </c>
      <c r="AK23" s="6" t="str">
        <f>IF(AI23&lt;&gt;"",AJ23/COUNTA($AJ$4:AJ23),"")</f>
        <v/>
      </c>
      <c r="AL23" s="5">
        <f t="shared" si="6"/>
        <v>0</v>
      </c>
      <c r="AM23" s="5">
        <f t="shared" ref="AM23:AM31" si="12">AM22+AL23</f>
        <v>0.23680555555555555</v>
      </c>
      <c r="AN23" s="6">
        <f>AM23/COUNTA($AM$4:AM23)</f>
        <v>1.1840277777777778E-2</v>
      </c>
      <c r="AO23" s="5">
        <f t="shared" si="7"/>
        <v>0</v>
      </c>
      <c r="AP23" s="5">
        <f t="shared" ref="AP23:AP31" si="13">AP22+AO23</f>
        <v>1.1986111111111111</v>
      </c>
      <c r="AQ23" s="6">
        <f>IF(AO23&lt;&gt;"",AP23/COUNTA($AP$4:AP23))</f>
        <v>5.9930555555555556E-2</v>
      </c>
      <c r="AR23" s="3" t="s">
        <v>8</v>
      </c>
      <c r="AS23" t="str">
        <f t="shared" si="8"/>
        <v/>
      </c>
    </row>
    <row r="24" spans="1:47">
      <c r="A24" s="2">
        <f t="shared" si="9"/>
        <v>44978</v>
      </c>
      <c r="B24" s="3" t="s">
        <v>8</v>
      </c>
      <c r="C24" s="10"/>
      <c r="D24" s="11"/>
      <c r="E24" s="5"/>
      <c r="F24" s="5"/>
      <c r="G24" s="5"/>
      <c r="H24" s="5"/>
      <c r="I24" s="5"/>
      <c r="J24" s="17" t="str">
        <f t="shared" si="0"/>
        <v/>
      </c>
      <c r="K24" s="10"/>
      <c r="L24" s="11"/>
      <c r="M24" s="5"/>
      <c r="N24" s="5"/>
      <c r="O24" s="5"/>
      <c r="P24" s="5"/>
      <c r="Q24" s="5"/>
      <c r="R24" s="3" t="s">
        <v>8</v>
      </c>
      <c r="S24" s="15"/>
      <c r="T24" s="15"/>
      <c r="U24" s="15"/>
      <c r="V24" s="15"/>
      <c r="W24" s="15"/>
      <c r="X24" s="15"/>
      <c r="Y24" s="15"/>
      <c r="Z24" s="3" t="s">
        <v>8</v>
      </c>
      <c r="AA24" s="13" t="str">
        <f t="shared" si="1"/>
        <v/>
      </c>
      <c r="AB24" s="12" t="str">
        <f t="shared" si="2"/>
        <v/>
      </c>
      <c r="AC24" s="5" t="str">
        <f t="shared" si="3"/>
        <v/>
      </c>
      <c r="AD24" s="16" t="str">
        <f>IF(C24&lt;&gt;"",SUM($AC$4:AC24),"")</f>
        <v/>
      </c>
      <c r="AE24" s="6" t="str">
        <f>IF(C24&lt;&gt;"",AD24/COUNTA($AD$4:AD24),"")</f>
        <v/>
      </c>
      <c r="AF24" s="5" t="str">
        <f t="shared" si="4"/>
        <v/>
      </c>
      <c r="AG24" s="5" t="str">
        <f>IF(AF24&lt;&gt;"",SUM($AF$4:AF24),"")</f>
        <v/>
      </c>
      <c r="AH24" s="6" t="str">
        <f>IF(AF24&lt;&gt;"",AG24/COUNTA($AF$4:AF24),"")</f>
        <v/>
      </c>
      <c r="AI24" s="5" t="str">
        <f t="shared" si="5"/>
        <v/>
      </c>
      <c r="AJ24" s="5" t="str">
        <f>IF(AF24&lt;&gt;"",SUM($AI$4:AI24),"")</f>
        <v/>
      </c>
      <c r="AK24" s="6" t="str">
        <f>IF(AI24&lt;&gt;"",AJ24/COUNTA($AJ$4:AJ24),"")</f>
        <v/>
      </c>
      <c r="AL24" s="5">
        <f t="shared" si="6"/>
        <v>0</v>
      </c>
      <c r="AM24" s="5">
        <f t="shared" si="12"/>
        <v>0.23680555555555555</v>
      </c>
      <c r="AN24" s="6">
        <f>AM24/COUNTA($AM$4:AM24)</f>
        <v>1.1276455026455027E-2</v>
      </c>
      <c r="AO24" s="5">
        <f t="shared" si="7"/>
        <v>0</v>
      </c>
      <c r="AP24" s="5">
        <f t="shared" si="13"/>
        <v>1.1986111111111111</v>
      </c>
      <c r="AQ24" s="6">
        <f>IF(AO24&lt;&gt;"",AP24/COUNTA($AP$4:AP24))</f>
        <v>5.7076719576719573E-2</v>
      </c>
      <c r="AR24" s="3" t="s">
        <v>8</v>
      </c>
      <c r="AS24" t="str">
        <f t="shared" si="8"/>
        <v/>
      </c>
    </row>
    <row r="25" spans="1:47">
      <c r="A25" s="2">
        <f t="shared" si="9"/>
        <v>44979</v>
      </c>
      <c r="B25" s="3" t="s">
        <v>8</v>
      </c>
      <c r="C25" s="10"/>
      <c r="D25" s="11"/>
      <c r="E25" s="5"/>
      <c r="F25" s="5"/>
      <c r="G25" s="5"/>
      <c r="H25" s="5"/>
      <c r="I25" s="5"/>
      <c r="J25" s="17" t="str">
        <f t="shared" si="0"/>
        <v/>
      </c>
      <c r="K25" s="10"/>
      <c r="L25" s="11"/>
      <c r="M25" s="5"/>
      <c r="N25" s="5"/>
      <c r="O25" s="5"/>
      <c r="P25" s="5"/>
      <c r="Q25" s="5"/>
      <c r="R25" s="3" t="s">
        <v>8</v>
      </c>
      <c r="S25" s="15"/>
      <c r="T25" s="15"/>
      <c r="U25" s="15"/>
      <c r="V25" s="15"/>
      <c r="W25" s="15"/>
      <c r="X25" s="15"/>
      <c r="Y25" s="15"/>
      <c r="Z25" s="3" t="s">
        <v>8</v>
      </c>
      <c r="AA25" s="13" t="str">
        <f t="shared" si="1"/>
        <v/>
      </c>
      <c r="AB25" s="12" t="str">
        <f t="shared" si="2"/>
        <v/>
      </c>
      <c r="AC25" s="5" t="str">
        <f t="shared" si="3"/>
        <v/>
      </c>
      <c r="AD25" s="16" t="str">
        <f>IF(C25&lt;&gt;"",SUM($AC$4:AC25),"")</f>
        <v/>
      </c>
      <c r="AE25" s="6" t="str">
        <f>IF(C25&lt;&gt;"",AD25/COUNTA($AD$4:AD25),"")</f>
        <v/>
      </c>
      <c r="AF25" s="5" t="str">
        <f t="shared" si="4"/>
        <v/>
      </c>
      <c r="AG25" s="5" t="str">
        <f>IF(AF25&lt;&gt;"",SUM($AF$4:AF25),"")</f>
        <v/>
      </c>
      <c r="AH25" s="6" t="str">
        <f>IF(AF25&lt;&gt;"",AG25/COUNTA($AF$4:AF25),"")</f>
        <v/>
      </c>
      <c r="AI25" s="5" t="str">
        <f t="shared" si="5"/>
        <v/>
      </c>
      <c r="AJ25" s="5" t="str">
        <f>IF(AF25&lt;&gt;"",SUM($AI$4:AI25),"")</f>
        <v/>
      </c>
      <c r="AK25" s="6" t="str">
        <f>IF(AI25&lt;&gt;"",AJ25/COUNTA($AJ$4:AJ25),"")</f>
        <v/>
      </c>
      <c r="AL25" s="5">
        <f t="shared" si="6"/>
        <v>0</v>
      </c>
      <c r="AM25" s="5">
        <f t="shared" si="12"/>
        <v>0.23680555555555555</v>
      </c>
      <c r="AN25" s="6">
        <f>AM25/COUNTA($AM$4:AM25)</f>
        <v>1.0763888888888889E-2</v>
      </c>
      <c r="AO25" s="5">
        <f t="shared" si="7"/>
        <v>0</v>
      </c>
      <c r="AP25" s="5">
        <f t="shared" si="13"/>
        <v>1.1986111111111111</v>
      </c>
      <c r="AQ25" s="6">
        <f>IF(AO25&lt;&gt;"",AP25/COUNTA($AP$4:AP25))</f>
        <v>5.4482323232323229E-2</v>
      </c>
      <c r="AR25" s="3" t="s">
        <v>8</v>
      </c>
      <c r="AS25" t="str">
        <f t="shared" si="8"/>
        <v/>
      </c>
    </row>
    <row r="26" spans="1:47">
      <c r="A26" s="2">
        <f t="shared" si="9"/>
        <v>44980</v>
      </c>
      <c r="B26" s="3" t="s">
        <v>8</v>
      </c>
      <c r="C26" s="10"/>
      <c r="D26" s="11"/>
      <c r="E26" s="5"/>
      <c r="F26" s="5"/>
      <c r="G26" s="5"/>
      <c r="H26" s="5"/>
      <c r="I26" s="5"/>
      <c r="J26" s="17" t="str">
        <f t="shared" si="0"/>
        <v/>
      </c>
      <c r="K26" s="10"/>
      <c r="L26" s="11"/>
      <c r="M26" s="5"/>
      <c r="N26" s="5"/>
      <c r="O26" s="5"/>
      <c r="P26" s="5"/>
      <c r="Q26" s="5"/>
      <c r="R26" s="3" t="s">
        <v>8</v>
      </c>
      <c r="S26" s="15"/>
      <c r="T26" s="15"/>
      <c r="U26" s="15"/>
      <c r="V26" s="15"/>
      <c r="W26" s="15"/>
      <c r="X26" s="15"/>
      <c r="Y26" s="15"/>
      <c r="Z26" s="3" t="s">
        <v>8</v>
      </c>
      <c r="AA26" s="13" t="str">
        <f t="shared" si="1"/>
        <v/>
      </c>
      <c r="AB26" s="12" t="str">
        <f t="shared" si="2"/>
        <v/>
      </c>
      <c r="AC26" s="5" t="str">
        <f t="shared" si="3"/>
        <v/>
      </c>
      <c r="AD26" s="16" t="str">
        <f>IF(C26&lt;&gt;"",SUM($AC$4:AC26),"")</f>
        <v/>
      </c>
      <c r="AE26" s="6" t="str">
        <f>IF(C26&lt;&gt;"",AD26/COUNTA($AD$4:AD26),"")</f>
        <v/>
      </c>
      <c r="AF26" s="5" t="str">
        <f t="shared" si="4"/>
        <v/>
      </c>
      <c r="AG26" s="5" t="str">
        <f>IF(AF26&lt;&gt;"",SUM($AF$4:AF26),"")</f>
        <v/>
      </c>
      <c r="AH26" s="6" t="str">
        <f>IF(AF26&lt;&gt;"",AG26/COUNTA($AF$4:AF26),"")</f>
        <v/>
      </c>
      <c r="AI26" s="5" t="str">
        <f t="shared" si="5"/>
        <v/>
      </c>
      <c r="AJ26" s="5" t="str">
        <f>IF(AF26&lt;&gt;"",SUM($AI$4:AI26),"")</f>
        <v/>
      </c>
      <c r="AK26" s="6" t="str">
        <f>IF(AI26&lt;&gt;"",AJ26/COUNTA($AJ$4:AJ26),"")</f>
        <v/>
      </c>
      <c r="AL26" s="5">
        <f t="shared" si="6"/>
        <v>0</v>
      </c>
      <c r="AM26" s="5">
        <f t="shared" si="12"/>
        <v>0.23680555555555555</v>
      </c>
      <c r="AN26" s="6">
        <f>AM26/COUNTA($AM$4:AM26)</f>
        <v>1.0295893719806763E-2</v>
      </c>
      <c r="AO26" s="5">
        <f t="shared" si="7"/>
        <v>0</v>
      </c>
      <c r="AP26" s="5">
        <f t="shared" si="13"/>
        <v>1.1986111111111111</v>
      </c>
      <c r="AQ26" s="6">
        <f>IF(AO26&lt;&gt;"",AP26/COUNTA($AP$4:AP26))</f>
        <v>5.2113526570048307E-2</v>
      </c>
      <c r="AR26" s="3" t="s">
        <v>8</v>
      </c>
      <c r="AS26" t="str">
        <f t="shared" si="8"/>
        <v/>
      </c>
    </row>
    <row r="27" spans="1:47">
      <c r="A27" s="2">
        <f t="shared" si="9"/>
        <v>44981</v>
      </c>
      <c r="B27" s="3" t="s">
        <v>8</v>
      </c>
      <c r="C27" s="10"/>
      <c r="D27" s="11"/>
      <c r="E27" s="5"/>
      <c r="F27" s="5"/>
      <c r="G27" s="5"/>
      <c r="H27" s="5"/>
      <c r="I27" s="5"/>
      <c r="J27" s="17" t="str">
        <f t="shared" si="0"/>
        <v/>
      </c>
      <c r="K27" s="10"/>
      <c r="L27" s="11"/>
      <c r="M27" s="5"/>
      <c r="N27" s="5"/>
      <c r="O27" s="5"/>
      <c r="P27" s="5"/>
      <c r="Q27" s="5"/>
      <c r="R27" s="3" t="s">
        <v>8</v>
      </c>
      <c r="S27" s="15"/>
      <c r="T27" s="15"/>
      <c r="U27" s="15"/>
      <c r="V27" s="15"/>
      <c r="W27" s="15"/>
      <c r="X27" s="15"/>
      <c r="Y27" s="15"/>
      <c r="Z27" s="3" t="s">
        <v>8</v>
      </c>
      <c r="AA27" s="13" t="str">
        <f t="shared" si="1"/>
        <v/>
      </c>
      <c r="AB27" s="12" t="str">
        <f t="shared" si="2"/>
        <v/>
      </c>
      <c r="AC27" s="5" t="str">
        <f t="shared" si="3"/>
        <v/>
      </c>
      <c r="AD27" s="16" t="str">
        <f>IF(C27&lt;&gt;"",SUM($AC$4:AC27),"")</f>
        <v/>
      </c>
      <c r="AE27" s="6" t="str">
        <f>IF(C27&lt;&gt;"",AD27/COUNTA($AD$4:AD27),"")</f>
        <v/>
      </c>
      <c r="AF27" s="5" t="str">
        <f t="shared" si="4"/>
        <v/>
      </c>
      <c r="AG27" s="5" t="str">
        <f>IF(AF27&lt;&gt;"",SUM($AF$4:AF27),"")</f>
        <v/>
      </c>
      <c r="AH27" s="6" t="str">
        <f>IF(AF27&lt;&gt;"",AG27/COUNTA($AF$4:AF27),"")</f>
        <v/>
      </c>
      <c r="AI27" s="5" t="str">
        <f t="shared" si="5"/>
        <v/>
      </c>
      <c r="AJ27" s="5" t="str">
        <f>IF(AF27&lt;&gt;"",SUM($AI$4:AI27),"")</f>
        <v/>
      </c>
      <c r="AK27" s="6" t="str">
        <f>IF(AI27&lt;&gt;"",AJ27/COUNTA($AJ$4:AJ27),"")</f>
        <v/>
      </c>
      <c r="AL27" s="5">
        <f t="shared" si="6"/>
        <v>0</v>
      </c>
      <c r="AM27" s="5">
        <f t="shared" si="12"/>
        <v>0.23680555555555555</v>
      </c>
      <c r="AN27" s="6">
        <f>AM27/COUNTA($AM$4:AM27)</f>
        <v>9.8668981481481472E-3</v>
      </c>
      <c r="AO27" s="5">
        <f t="shared" si="7"/>
        <v>0</v>
      </c>
      <c r="AP27" s="5">
        <f t="shared" si="13"/>
        <v>1.1986111111111111</v>
      </c>
      <c r="AQ27" s="6">
        <f>IF(AO27&lt;&gt;"",AP27/COUNTA($AP$4:AP27))</f>
        <v>4.9942129629629628E-2</v>
      </c>
      <c r="AR27" s="3" t="s">
        <v>8</v>
      </c>
      <c r="AS27" t="str">
        <f t="shared" si="8"/>
        <v/>
      </c>
      <c r="AU27" s="5"/>
    </row>
    <row r="28" spans="1:47">
      <c r="A28" s="2">
        <f t="shared" si="9"/>
        <v>44982</v>
      </c>
      <c r="B28" s="3" t="s">
        <v>8</v>
      </c>
      <c r="C28" s="10"/>
      <c r="D28" s="11"/>
      <c r="E28" s="5"/>
      <c r="F28" s="5"/>
      <c r="G28" s="5"/>
      <c r="H28" s="5"/>
      <c r="I28" s="5"/>
      <c r="J28" s="17" t="str">
        <f t="shared" si="0"/>
        <v/>
      </c>
      <c r="K28" s="10"/>
      <c r="L28" s="11"/>
      <c r="M28" s="5"/>
      <c r="N28" s="5"/>
      <c r="O28" s="5"/>
      <c r="P28" s="5"/>
      <c r="Q28" s="5"/>
      <c r="R28" s="3" t="s">
        <v>8</v>
      </c>
      <c r="S28" s="15"/>
      <c r="T28" s="15"/>
      <c r="U28" s="15"/>
      <c r="V28" s="15"/>
      <c r="W28" s="15"/>
      <c r="X28" s="15"/>
      <c r="Y28" s="15"/>
      <c r="Z28" s="3" t="s">
        <v>8</v>
      </c>
      <c r="AA28" s="13" t="str">
        <f t="shared" si="1"/>
        <v/>
      </c>
      <c r="AB28" s="12" t="str">
        <f t="shared" si="2"/>
        <v/>
      </c>
      <c r="AC28" s="5" t="str">
        <f t="shared" si="3"/>
        <v/>
      </c>
      <c r="AD28" s="16" t="str">
        <f>IF(C28&lt;&gt;"",SUM($AC$4:AC28),"")</f>
        <v/>
      </c>
      <c r="AE28" s="6" t="str">
        <f>IF(C28&lt;&gt;"",AD28/COUNTA($AD$4:AD28),"")</f>
        <v/>
      </c>
      <c r="AF28" s="5" t="str">
        <f t="shared" si="4"/>
        <v/>
      </c>
      <c r="AG28" s="5" t="str">
        <f>IF(AF28&lt;&gt;"",SUM($AF$4:AF28),"")</f>
        <v/>
      </c>
      <c r="AH28" s="6" t="str">
        <f>IF(AF28&lt;&gt;"",AG28/COUNTA($AF$4:AF28),"")</f>
        <v/>
      </c>
      <c r="AI28" s="5" t="str">
        <f t="shared" si="5"/>
        <v/>
      </c>
      <c r="AJ28" s="5" t="str">
        <f>IF(AF28&lt;&gt;"",SUM($AI$4:AI28),"")</f>
        <v/>
      </c>
      <c r="AK28" s="6" t="str">
        <f>IF(AI28&lt;&gt;"",AJ28/COUNTA($AJ$4:AJ28),"")</f>
        <v/>
      </c>
      <c r="AL28" s="5">
        <f t="shared" si="6"/>
        <v>0</v>
      </c>
      <c r="AM28" s="5">
        <f t="shared" si="12"/>
        <v>0.23680555555555555</v>
      </c>
      <c r="AN28" s="6">
        <f>AM28/COUNTA($AM$4:AM28)</f>
        <v>9.4722222222222222E-3</v>
      </c>
      <c r="AO28" s="5">
        <f t="shared" si="7"/>
        <v>0</v>
      </c>
      <c r="AP28" s="5">
        <f t="shared" si="13"/>
        <v>1.1986111111111111</v>
      </c>
      <c r="AQ28" s="6">
        <f>IF(AO28&lt;&gt;"",AP28/COUNTA($AP$4:AP28))</f>
        <v>4.7944444444444442E-2</v>
      </c>
      <c r="AR28" s="3" t="s">
        <v>8</v>
      </c>
      <c r="AS28" t="str">
        <f t="shared" si="8"/>
        <v/>
      </c>
    </row>
    <row r="29" spans="1:47">
      <c r="A29" s="2">
        <f t="shared" si="9"/>
        <v>44983</v>
      </c>
      <c r="B29" s="3" t="s">
        <v>8</v>
      </c>
      <c r="C29" s="10"/>
      <c r="D29" s="11"/>
      <c r="E29" s="5"/>
      <c r="F29" s="5"/>
      <c r="G29" s="5"/>
      <c r="H29" s="5"/>
      <c r="I29" s="5"/>
      <c r="J29" s="17" t="str">
        <f t="shared" si="0"/>
        <v/>
      </c>
      <c r="K29" s="10"/>
      <c r="L29" s="11"/>
      <c r="M29" s="5"/>
      <c r="N29" s="5"/>
      <c r="O29" s="5"/>
      <c r="P29" s="5"/>
      <c r="Q29" s="5"/>
      <c r="R29" s="3" t="s">
        <v>8</v>
      </c>
      <c r="S29" s="10"/>
      <c r="T29" s="10"/>
      <c r="U29" s="10"/>
      <c r="V29" s="10"/>
      <c r="W29" s="10"/>
      <c r="X29" s="10"/>
      <c r="Y29" s="10"/>
      <c r="Z29" s="3" t="s">
        <v>8</v>
      </c>
      <c r="AA29" s="13" t="str">
        <f t="shared" si="1"/>
        <v/>
      </c>
      <c r="AB29" s="12" t="str">
        <f t="shared" si="2"/>
        <v/>
      </c>
      <c r="AC29" s="5" t="str">
        <f t="shared" si="3"/>
        <v/>
      </c>
      <c r="AD29" s="16" t="str">
        <f>IF(C29&lt;&gt;"",SUM($AC$4:AC29),"")</f>
        <v/>
      </c>
      <c r="AE29" s="6" t="str">
        <f>IF(C29&lt;&gt;"",AD29/COUNTA($AD$4:AD29),"")</f>
        <v/>
      </c>
      <c r="AF29" s="5" t="str">
        <f t="shared" si="4"/>
        <v/>
      </c>
      <c r="AG29" s="5" t="str">
        <f>IF(AF29&lt;&gt;"",SUM($AF$4:AF29),"")</f>
        <v/>
      </c>
      <c r="AH29" s="6" t="str">
        <f>IF(AF29&lt;&gt;"",AG29/COUNTA($AF$4:AF29),"")</f>
        <v/>
      </c>
      <c r="AI29" s="5" t="str">
        <f t="shared" si="5"/>
        <v/>
      </c>
      <c r="AJ29" s="5" t="str">
        <f>IF(AF29&lt;&gt;"",SUM($AI$4:AI29),"")</f>
        <v/>
      </c>
      <c r="AK29" s="6" t="str">
        <f>IF(AI29&lt;&gt;"",AJ29/COUNTA($AJ$4:AJ29),"")</f>
        <v/>
      </c>
      <c r="AL29" s="5">
        <f t="shared" si="6"/>
        <v>0</v>
      </c>
      <c r="AM29" s="5">
        <f t="shared" si="12"/>
        <v>0.23680555555555555</v>
      </c>
      <c r="AN29" s="6">
        <f>AM29/COUNTA($AM$4:AM29)</f>
        <v>9.1079059829059818E-3</v>
      </c>
      <c r="AO29" s="5">
        <f t="shared" si="7"/>
        <v>0</v>
      </c>
      <c r="AP29" s="5">
        <f t="shared" si="13"/>
        <v>1.1986111111111111</v>
      </c>
      <c r="AQ29" s="6">
        <f>IF(AO29&lt;&gt;"",AP29/COUNTA($AP$4:AP29))</f>
        <v>4.6100427350427346E-2</v>
      </c>
      <c r="AR29" s="3" t="s">
        <v>8</v>
      </c>
      <c r="AS29" t="str">
        <f t="shared" si="8"/>
        <v/>
      </c>
    </row>
    <row r="30" spans="1:47">
      <c r="A30" s="2">
        <f t="shared" si="9"/>
        <v>44984</v>
      </c>
      <c r="B30" s="3" t="s">
        <v>8</v>
      </c>
      <c r="C30" s="10"/>
      <c r="D30" s="11"/>
      <c r="E30" s="5"/>
      <c r="F30" s="5"/>
      <c r="G30" s="5"/>
      <c r="H30" s="5"/>
      <c r="I30" s="5"/>
      <c r="J30" s="17" t="str">
        <f t="shared" si="0"/>
        <v/>
      </c>
      <c r="K30" s="10"/>
      <c r="L30" s="11"/>
      <c r="M30" s="5"/>
      <c r="N30" s="5"/>
      <c r="O30" s="5"/>
      <c r="P30" s="5"/>
      <c r="Q30" s="5"/>
      <c r="R30" s="3" t="s">
        <v>8</v>
      </c>
      <c r="S30" s="10"/>
      <c r="T30" s="10"/>
      <c r="U30" s="10"/>
      <c r="V30" s="10"/>
      <c r="W30" s="10"/>
      <c r="X30" s="10"/>
      <c r="Y30" s="10"/>
      <c r="Z30" s="3" t="s">
        <v>8</v>
      </c>
      <c r="AA30" s="13" t="str">
        <f t="shared" si="1"/>
        <v/>
      </c>
      <c r="AB30" s="12" t="str">
        <f t="shared" si="2"/>
        <v/>
      </c>
      <c r="AC30" s="5" t="str">
        <f t="shared" si="3"/>
        <v/>
      </c>
      <c r="AD30" s="16" t="str">
        <f>IF(C30&lt;&gt;"",SUM($AC$4:AC30),"")</f>
        <v/>
      </c>
      <c r="AE30" s="6" t="str">
        <f>IF(C30&lt;&gt;"",AD30/COUNTA($AD$4:AD30),"")</f>
        <v/>
      </c>
      <c r="AF30" s="5" t="str">
        <f t="shared" si="4"/>
        <v/>
      </c>
      <c r="AG30" s="5" t="str">
        <f>IF(AF30&lt;&gt;"",SUM($AF$4:AF30),"")</f>
        <v/>
      </c>
      <c r="AH30" s="6" t="str">
        <f>IF(AF30&lt;&gt;"",AG30/COUNTA($AF$4:AF30),"")</f>
        <v/>
      </c>
      <c r="AI30" s="5" t="str">
        <f t="shared" si="5"/>
        <v/>
      </c>
      <c r="AJ30" s="5" t="str">
        <f>IF(AF30&lt;&gt;"",SUM($AI$4:AI30),"")</f>
        <v/>
      </c>
      <c r="AK30" s="6" t="str">
        <f>IF(AI30&lt;&gt;"",AJ30/COUNTA($AJ$4:AJ30),"")</f>
        <v/>
      </c>
      <c r="AL30" s="5">
        <f t="shared" si="6"/>
        <v>0</v>
      </c>
      <c r="AM30" s="5">
        <f t="shared" si="12"/>
        <v>0.23680555555555555</v>
      </c>
      <c r="AN30" s="6">
        <f>AM30/COUNTA($AM$4:AM30)</f>
        <v>8.7705761316872431E-3</v>
      </c>
      <c r="AO30" s="5">
        <f t="shared" si="7"/>
        <v>0</v>
      </c>
      <c r="AP30" s="5">
        <f t="shared" si="13"/>
        <v>1.1986111111111111</v>
      </c>
      <c r="AQ30" s="6">
        <f>IF(AO30&lt;&gt;"",AP30/COUNTA($AP$4:AP30))</f>
        <v>4.4393004115226335E-2</v>
      </c>
      <c r="AR30" s="3" t="s">
        <v>8</v>
      </c>
      <c r="AS30" t="str">
        <f t="shared" si="8"/>
        <v/>
      </c>
    </row>
    <row r="31" spans="1:47">
      <c r="A31" s="2">
        <f t="shared" si="9"/>
        <v>44985</v>
      </c>
      <c r="B31" s="3" t="s">
        <v>8</v>
      </c>
      <c r="C31" s="10"/>
      <c r="D31" s="11"/>
      <c r="E31" s="5"/>
      <c r="F31" s="5"/>
      <c r="G31" s="5"/>
      <c r="H31" s="5"/>
      <c r="I31" s="5"/>
      <c r="J31" s="17" t="str">
        <f t="shared" si="0"/>
        <v/>
      </c>
      <c r="K31" s="10"/>
      <c r="L31" s="11"/>
      <c r="M31" s="5"/>
      <c r="N31" s="5"/>
      <c r="O31" s="5"/>
      <c r="P31" s="5"/>
      <c r="Q31" s="5"/>
      <c r="R31" s="3" t="s">
        <v>8</v>
      </c>
      <c r="S31" s="10"/>
      <c r="T31" s="10"/>
      <c r="U31" s="10"/>
      <c r="V31" s="10"/>
      <c r="W31" s="10"/>
      <c r="X31" s="10"/>
      <c r="Y31" s="10"/>
      <c r="Z31" s="3" t="s">
        <v>8</v>
      </c>
      <c r="AA31" s="13" t="str">
        <f t="shared" si="1"/>
        <v/>
      </c>
      <c r="AB31" s="12" t="str">
        <f t="shared" si="2"/>
        <v/>
      </c>
      <c r="AC31" s="5" t="str">
        <f t="shared" si="3"/>
        <v/>
      </c>
      <c r="AD31" s="16" t="str">
        <f>IF(C31&lt;&gt;"",SUM($AC$4:AC31),"")</f>
        <v/>
      </c>
      <c r="AE31" s="6" t="str">
        <f>IF(C31&lt;&gt;"",AD31/COUNTA($AD$4:AD31),"")</f>
        <v/>
      </c>
      <c r="AF31" s="5" t="str">
        <f t="shared" si="4"/>
        <v/>
      </c>
      <c r="AG31" s="5" t="str">
        <f>IF(AF31&lt;&gt;"",SUM($AF$4:AF31),"")</f>
        <v/>
      </c>
      <c r="AH31" s="6" t="str">
        <f>IF(AF31&lt;&gt;"",AG31/COUNTA($AF$4:AF31),"")</f>
        <v/>
      </c>
      <c r="AI31" s="5" t="str">
        <f t="shared" si="5"/>
        <v/>
      </c>
      <c r="AJ31" s="5" t="str">
        <f>IF(AF31&lt;&gt;"",SUM($AI$4:AI31),"")</f>
        <v/>
      </c>
      <c r="AK31" s="6" t="str">
        <f>IF(AI31&lt;&gt;"",AJ31/COUNTA($AJ$4:AJ31),"")</f>
        <v/>
      </c>
      <c r="AL31" s="5">
        <f t="shared" si="6"/>
        <v>0</v>
      </c>
      <c r="AM31" s="5">
        <f t="shared" si="12"/>
        <v>0.23680555555555555</v>
      </c>
      <c r="AN31" s="6">
        <f>AM31/COUNTA($AM$4:AM31)</f>
        <v>8.4573412698412693E-3</v>
      </c>
      <c r="AO31" s="5">
        <f t="shared" si="7"/>
        <v>0</v>
      </c>
      <c r="AP31" s="5">
        <f t="shared" si="13"/>
        <v>1.1986111111111111</v>
      </c>
      <c r="AQ31" s="6">
        <f>IF(AO31&lt;&gt;"",AP31/COUNTA($AP$4:AP31))</f>
        <v>4.2807539682539683E-2</v>
      </c>
      <c r="AR31" s="3" t="s">
        <v>8</v>
      </c>
      <c r="AS31" t="str">
        <f t="shared" si="8"/>
        <v/>
      </c>
    </row>
    <row r="32" spans="1:47">
      <c r="A32" s="2"/>
      <c r="B32" s="3"/>
      <c r="C32" s="10"/>
      <c r="D32" s="11"/>
      <c r="E32" s="5"/>
      <c r="F32" s="5"/>
      <c r="G32" s="5"/>
      <c r="H32" s="5"/>
      <c r="I32" s="5"/>
      <c r="J32" s="3"/>
      <c r="K32" s="10"/>
      <c r="L32" s="11"/>
      <c r="M32" s="5"/>
      <c r="N32" s="5"/>
      <c r="O32" s="5"/>
      <c r="P32" s="5"/>
      <c r="Q32" s="5"/>
      <c r="R32" s="3"/>
      <c r="S32" s="10"/>
      <c r="T32" s="10"/>
      <c r="U32" s="10"/>
      <c r="V32" s="10"/>
      <c r="W32" s="10"/>
      <c r="X32" s="10"/>
      <c r="Y32" s="10"/>
      <c r="Z32" s="3"/>
      <c r="AA32" s="13"/>
      <c r="AB32" s="12"/>
      <c r="AC32" s="5"/>
      <c r="AD32" s="5"/>
      <c r="AE32" s="6"/>
      <c r="AF32" s="5"/>
      <c r="AG32" s="5"/>
      <c r="AH32" s="6"/>
      <c r="AI32" s="5"/>
      <c r="AJ32" s="5"/>
      <c r="AK32" s="6"/>
      <c r="AL32" s="5"/>
      <c r="AM32" s="5"/>
      <c r="AN32" s="6"/>
      <c r="AO32" s="5"/>
      <c r="AP32" s="5"/>
      <c r="AQ32" s="6"/>
      <c r="AR32" s="3"/>
    </row>
    <row r="33" spans="1:44">
      <c r="A33" s="2"/>
      <c r="B33" s="3"/>
      <c r="C33" s="10"/>
      <c r="D33" s="11"/>
      <c r="E33" s="5"/>
      <c r="F33" s="5"/>
      <c r="G33" s="5"/>
      <c r="H33" s="5"/>
      <c r="I33" s="5"/>
      <c r="J33" s="3"/>
      <c r="K33" s="10"/>
      <c r="L33" s="11"/>
      <c r="M33" s="5"/>
      <c r="N33" s="5"/>
      <c r="O33" s="5"/>
      <c r="P33" s="5"/>
      <c r="Q33" s="5"/>
      <c r="R33" s="3"/>
      <c r="S33" s="14"/>
      <c r="T33" s="14"/>
      <c r="U33" s="14"/>
      <c r="V33" s="14"/>
      <c r="W33" s="14"/>
      <c r="X33" s="14"/>
      <c r="Y33" s="14"/>
      <c r="Z33" s="3"/>
      <c r="AA33" s="13"/>
      <c r="AB33" s="12"/>
      <c r="AC33" s="5"/>
      <c r="AD33" s="5"/>
      <c r="AE33" s="6"/>
      <c r="AF33" s="5"/>
      <c r="AG33" s="5"/>
      <c r="AH33" s="6"/>
      <c r="AI33" s="5"/>
      <c r="AJ33" s="5"/>
      <c r="AK33" s="6"/>
      <c r="AL33" s="5"/>
      <c r="AM33" s="5"/>
      <c r="AN33" s="6"/>
      <c r="AO33" s="5"/>
      <c r="AP33" s="5"/>
      <c r="AQ33" s="6"/>
      <c r="AR33" s="3"/>
    </row>
    <row r="34" spans="1:44">
      <c r="A34" s="2"/>
      <c r="B34" s="3"/>
      <c r="C34" s="10"/>
      <c r="D34" s="11"/>
      <c r="E34" s="5"/>
      <c r="F34" s="5"/>
      <c r="G34" s="5"/>
      <c r="H34" s="5"/>
      <c r="I34" s="5"/>
      <c r="J34" s="3"/>
      <c r="K34" s="10"/>
      <c r="L34" s="11"/>
      <c r="M34" s="5"/>
      <c r="N34" s="5"/>
      <c r="O34" s="5"/>
      <c r="P34" s="5"/>
      <c r="Q34" s="5"/>
      <c r="R34" s="3"/>
      <c r="S34" s="14"/>
      <c r="T34" s="14"/>
      <c r="U34" s="14"/>
      <c r="V34" s="14"/>
      <c r="W34" s="14"/>
      <c r="X34" s="14"/>
      <c r="Y34" s="14"/>
      <c r="Z34" s="3"/>
      <c r="AA34" s="13"/>
      <c r="AB34" s="12"/>
      <c r="AC34" s="5"/>
      <c r="AD34" s="5"/>
      <c r="AE34" s="6"/>
      <c r="AF34" s="5"/>
      <c r="AG34" s="5"/>
      <c r="AH34" s="6"/>
      <c r="AI34" s="5"/>
      <c r="AJ34" s="5"/>
      <c r="AK34" s="6"/>
      <c r="AL34" s="5"/>
      <c r="AM34" s="5"/>
      <c r="AN34" s="6"/>
      <c r="AO34" s="5"/>
      <c r="AP34" s="5"/>
      <c r="AQ34" s="6"/>
      <c r="AR34" s="3"/>
    </row>
    <row r="35" spans="1:44">
      <c r="A35" s="2"/>
      <c r="B35" s="3"/>
      <c r="C35" s="3"/>
      <c r="D35" s="7"/>
      <c r="E35" s="5"/>
      <c r="F35" s="5"/>
      <c r="G35" s="5"/>
      <c r="H35" s="5"/>
      <c r="I35" s="5"/>
      <c r="J35" s="3"/>
      <c r="K35" s="3"/>
      <c r="L35" s="7"/>
      <c r="M35" s="5"/>
      <c r="N35" s="5"/>
      <c r="O35" s="5"/>
      <c r="P35" s="5"/>
      <c r="Q35" s="5"/>
      <c r="R35" s="3"/>
      <c r="S35" s="14"/>
      <c r="T35" s="14"/>
      <c r="U35" s="14"/>
      <c r="V35" s="14"/>
      <c r="W35" s="14"/>
      <c r="X35" s="14"/>
      <c r="Y35" s="14"/>
      <c r="Z35" s="3"/>
      <c r="AA35" s="3"/>
      <c r="AC35" s="5"/>
      <c r="AD35" s="5"/>
      <c r="AE35" s="6"/>
      <c r="AF35" s="5"/>
      <c r="AG35" s="5"/>
      <c r="AH35" s="6"/>
      <c r="AI35" s="5"/>
      <c r="AJ35" s="5"/>
      <c r="AK35" s="6"/>
      <c r="AL35" s="5"/>
      <c r="AM35" s="5"/>
      <c r="AN35" s="6"/>
      <c r="AO35" s="5"/>
      <c r="AP35" s="5"/>
      <c r="AQ35" s="6"/>
      <c r="AR35" s="3"/>
    </row>
    <row r="36" spans="1:44">
      <c r="B36" s="3"/>
      <c r="C36" s="3"/>
      <c r="D36" s="7"/>
      <c r="E36" s="5"/>
      <c r="F36" s="5"/>
      <c r="G36" s="5"/>
      <c r="H36" s="5"/>
      <c r="I36" s="5"/>
      <c r="J36" s="3"/>
      <c r="K36" s="3"/>
      <c r="L36" s="7"/>
      <c r="M36" s="5"/>
      <c r="N36" s="5"/>
      <c r="O36" s="5"/>
      <c r="P36" s="5"/>
      <c r="Q36" s="5"/>
      <c r="R36" s="3"/>
      <c r="S36" s="14"/>
      <c r="T36" s="14"/>
      <c r="U36" s="14"/>
      <c r="V36" s="14"/>
      <c r="W36" s="14"/>
      <c r="X36" s="14"/>
      <c r="Y36" s="14"/>
      <c r="Z36" s="3"/>
      <c r="AA36" s="3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3"/>
    </row>
    <row r="37" spans="1:44">
      <c r="B37" s="3"/>
      <c r="C37" s="3"/>
      <c r="D37" s="7"/>
      <c r="E37" s="5"/>
      <c r="F37" s="5"/>
      <c r="G37" s="5"/>
      <c r="H37" s="5"/>
      <c r="I37" s="5"/>
      <c r="J37" s="3"/>
      <c r="K37" s="3"/>
      <c r="L37" s="7"/>
      <c r="M37" s="5"/>
      <c r="N37" s="5"/>
      <c r="O37" s="5"/>
      <c r="P37" s="5"/>
      <c r="Q37" s="5"/>
      <c r="R37" s="3"/>
      <c r="S37" s="14"/>
      <c r="T37" s="14"/>
      <c r="U37" s="14"/>
      <c r="V37" s="14"/>
      <c r="W37" s="14"/>
      <c r="X37" s="14"/>
      <c r="Y37" s="14"/>
      <c r="Z37" s="3"/>
      <c r="AA37" s="3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3"/>
    </row>
    <row r="38" spans="1:44">
      <c r="B38" s="3"/>
      <c r="C38" s="3"/>
      <c r="D38" s="7"/>
      <c r="E38" s="5"/>
      <c r="F38" s="5"/>
      <c r="G38" s="5"/>
      <c r="H38" s="5"/>
      <c r="I38" s="5"/>
      <c r="J38" s="3"/>
      <c r="K38" s="3"/>
      <c r="L38" s="7"/>
      <c r="M38" s="5"/>
      <c r="N38" s="5"/>
      <c r="O38" s="5"/>
      <c r="P38" s="5"/>
      <c r="Q38" s="5"/>
      <c r="R38" s="3"/>
      <c r="S38" s="14"/>
      <c r="T38" s="14"/>
      <c r="U38" s="14"/>
      <c r="V38" s="14"/>
      <c r="W38" s="14"/>
      <c r="X38" s="14"/>
      <c r="Y38" s="14"/>
      <c r="Z38" s="3"/>
      <c r="AA38" s="3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3"/>
    </row>
    <row r="39" spans="1:44">
      <c r="B39" s="3"/>
      <c r="C39" s="3"/>
      <c r="D39" s="7"/>
      <c r="E39" s="5"/>
      <c r="F39" s="5"/>
      <c r="G39" s="5"/>
      <c r="H39" s="5"/>
      <c r="I39" s="5"/>
      <c r="J39" s="3"/>
      <c r="K39" s="3"/>
      <c r="L39" s="7"/>
      <c r="M39" s="5"/>
      <c r="N39" s="5"/>
      <c r="O39" s="5"/>
      <c r="P39" s="5"/>
      <c r="Q39" s="5"/>
      <c r="R39" s="3"/>
      <c r="S39" s="14"/>
      <c r="T39" s="14"/>
      <c r="U39" s="14"/>
      <c r="V39" s="14"/>
      <c r="W39" s="14"/>
      <c r="X39" s="14"/>
      <c r="Y39" s="14"/>
      <c r="Z39" s="3"/>
      <c r="AA39" s="3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3"/>
    </row>
    <row r="40" spans="1:44">
      <c r="B40" s="3"/>
      <c r="C40" s="3"/>
      <c r="D40" s="7"/>
      <c r="E40" s="5"/>
      <c r="F40" s="5"/>
      <c r="G40" s="5"/>
      <c r="H40" s="5"/>
      <c r="I40" s="5"/>
      <c r="J40" s="3"/>
      <c r="K40" s="3"/>
      <c r="L40" s="7"/>
      <c r="M40" s="5"/>
      <c r="N40" s="5"/>
      <c r="O40" s="5"/>
      <c r="P40" s="5"/>
      <c r="Q40" s="5"/>
      <c r="R40" s="3"/>
      <c r="S40" s="14"/>
      <c r="T40" s="14"/>
      <c r="U40" s="14"/>
      <c r="V40" s="14"/>
      <c r="W40" s="14"/>
      <c r="X40" s="14"/>
      <c r="Y40" s="14"/>
      <c r="Z40" s="3"/>
      <c r="AA40" s="3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3"/>
    </row>
    <row r="41" spans="1:44">
      <c r="B41" s="3"/>
      <c r="C41" s="3"/>
      <c r="D41" s="7"/>
      <c r="E41" s="5"/>
      <c r="F41" s="5"/>
      <c r="G41" s="5"/>
      <c r="H41" s="5"/>
      <c r="I41" s="5"/>
      <c r="J41" s="3"/>
      <c r="K41" s="3"/>
      <c r="L41" s="7"/>
      <c r="M41" s="5"/>
      <c r="N41" s="5"/>
      <c r="O41" s="5"/>
      <c r="P41" s="5"/>
      <c r="Q41" s="5"/>
      <c r="R41" s="3"/>
      <c r="S41" s="14"/>
      <c r="T41" s="14"/>
      <c r="U41" s="14"/>
      <c r="V41" s="14"/>
      <c r="W41" s="14"/>
      <c r="X41" s="14"/>
      <c r="Y41" s="14"/>
      <c r="Z41" s="3"/>
      <c r="AA41" s="3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3"/>
    </row>
    <row r="42" spans="1:44">
      <c r="B42" s="3"/>
      <c r="C42" s="3"/>
      <c r="D42" s="7"/>
      <c r="E42" s="5"/>
      <c r="F42" s="5"/>
      <c r="G42" s="5"/>
      <c r="H42" s="5"/>
      <c r="I42" s="5"/>
      <c r="J42" s="3"/>
      <c r="K42" s="3"/>
      <c r="L42" s="7"/>
      <c r="M42" s="5"/>
      <c r="N42" s="5"/>
      <c r="O42" s="5"/>
      <c r="P42" s="5"/>
      <c r="Q42" s="5"/>
      <c r="R42" s="3"/>
      <c r="S42" s="14"/>
      <c r="T42" s="14"/>
      <c r="U42" s="14"/>
      <c r="V42" s="14"/>
      <c r="W42" s="14"/>
      <c r="X42" s="14"/>
      <c r="Y42" s="14"/>
      <c r="Z42" s="3"/>
      <c r="AA42" s="3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3"/>
    </row>
    <row r="43" spans="1:44">
      <c r="B43" s="3"/>
      <c r="C43" s="3"/>
      <c r="D43" s="7"/>
      <c r="E43" s="5"/>
      <c r="F43" s="5"/>
      <c r="G43" s="5"/>
      <c r="H43" s="5"/>
      <c r="I43" s="5"/>
      <c r="J43" s="3"/>
      <c r="K43" s="3"/>
      <c r="L43" s="7"/>
      <c r="M43" s="5"/>
      <c r="N43" s="5"/>
      <c r="O43" s="5"/>
      <c r="P43" s="5"/>
      <c r="Q43" s="5"/>
      <c r="R43" s="3"/>
      <c r="S43" s="14"/>
      <c r="T43" s="14"/>
      <c r="U43" s="14"/>
      <c r="V43" s="14"/>
      <c r="W43" s="14"/>
      <c r="X43" s="14"/>
      <c r="Y43" s="14"/>
      <c r="Z43" s="3"/>
      <c r="AA43" s="3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3"/>
    </row>
    <row r="44" spans="1:44">
      <c r="B44" s="3"/>
      <c r="C44" s="3"/>
      <c r="D44" s="7"/>
      <c r="E44" s="5"/>
      <c r="F44" s="5"/>
      <c r="G44" s="5"/>
      <c r="H44" s="5"/>
      <c r="I44" s="5"/>
      <c r="J44" s="3"/>
      <c r="K44" s="3"/>
      <c r="L44" s="7"/>
      <c r="M44" s="5"/>
      <c r="N44" s="5"/>
      <c r="O44" s="5"/>
      <c r="P44" s="5"/>
      <c r="Q44" s="5"/>
      <c r="R44" s="3"/>
      <c r="S44" s="14"/>
      <c r="T44" s="14"/>
      <c r="U44" s="14"/>
      <c r="V44" s="14"/>
      <c r="W44" s="14"/>
      <c r="X44" s="14"/>
      <c r="Y44" s="14"/>
      <c r="Z44" s="3"/>
      <c r="AA44" s="3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3"/>
    </row>
    <row r="45" spans="1:44">
      <c r="B45" s="3"/>
      <c r="C45" s="3"/>
      <c r="D45" s="7"/>
      <c r="E45" s="5"/>
      <c r="F45" s="5"/>
      <c r="G45" s="5"/>
      <c r="H45" s="5"/>
      <c r="I45" s="5"/>
      <c r="J45" s="3"/>
      <c r="K45" s="3"/>
      <c r="L45" s="7"/>
      <c r="M45" s="5"/>
      <c r="N45" s="5"/>
      <c r="O45" s="5"/>
      <c r="P45" s="5"/>
      <c r="Q45" s="5"/>
      <c r="R45" s="3"/>
      <c r="S45" s="14"/>
      <c r="T45" s="14"/>
      <c r="U45" s="14"/>
      <c r="V45" s="14"/>
      <c r="W45" s="14"/>
      <c r="X45" s="14"/>
      <c r="Y45" s="14"/>
      <c r="Z45" s="3"/>
      <c r="AA45" s="3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3"/>
    </row>
    <row r="46" spans="1:44">
      <c r="B46" s="3"/>
      <c r="C46" s="3"/>
      <c r="D46" s="7"/>
      <c r="E46" s="5"/>
      <c r="F46" s="5"/>
      <c r="G46" s="5"/>
      <c r="H46" s="5"/>
      <c r="I46" s="5"/>
      <c r="J46" s="3"/>
      <c r="K46" s="3"/>
      <c r="L46" s="7"/>
      <c r="M46" s="5"/>
      <c r="N46" s="5"/>
      <c r="O46" s="5"/>
      <c r="P46" s="5"/>
      <c r="Q46" s="5"/>
      <c r="R46" s="3"/>
      <c r="S46" s="3"/>
      <c r="T46" s="3"/>
      <c r="U46" s="3"/>
      <c r="V46" s="3"/>
      <c r="W46" s="3"/>
      <c r="X46" s="3"/>
      <c r="Y46" s="3"/>
      <c r="Z46" s="3"/>
      <c r="AA46" s="3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3"/>
    </row>
    <row r="47" spans="1:44">
      <c r="B47" s="3"/>
      <c r="C47" s="3"/>
      <c r="D47" s="7"/>
      <c r="E47" s="5"/>
      <c r="F47" s="5"/>
      <c r="G47" s="5"/>
      <c r="H47" s="5"/>
      <c r="I47" s="5"/>
      <c r="J47" s="3"/>
      <c r="K47" s="3"/>
      <c r="L47" s="7"/>
      <c r="M47" s="5"/>
      <c r="N47" s="5"/>
      <c r="O47" s="5"/>
      <c r="P47" s="5"/>
      <c r="Q47" s="5"/>
      <c r="R47" s="3"/>
      <c r="S47" s="3"/>
      <c r="T47" s="3"/>
      <c r="U47" s="3"/>
      <c r="V47" s="3"/>
      <c r="W47" s="3"/>
      <c r="X47" s="3"/>
      <c r="Y47" s="3"/>
      <c r="Z47" s="3"/>
      <c r="AA47" s="3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3"/>
    </row>
    <row r="48" spans="1:44">
      <c r="B48" s="3"/>
      <c r="C48" s="3"/>
      <c r="D48" s="7"/>
      <c r="E48" s="5"/>
      <c r="F48" s="5"/>
      <c r="G48" s="5"/>
      <c r="H48" s="5"/>
      <c r="I48" s="5"/>
      <c r="J48" s="3"/>
      <c r="K48" s="3"/>
      <c r="L48" s="7"/>
      <c r="M48" s="5"/>
      <c r="N48" s="5"/>
      <c r="O48" s="5"/>
      <c r="P48" s="5"/>
      <c r="Q48" s="5"/>
      <c r="R48" s="3"/>
      <c r="S48" s="3"/>
      <c r="T48" s="3"/>
      <c r="U48" s="3"/>
      <c r="V48" s="3"/>
      <c r="W48" s="3"/>
      <c r="X48" s="3"/>
      <c r="Y48" s="3"/>
      <c r="Z48" s="3"/>
      <c r="AA48" s="3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3"/>
    </row>
    <row r="49" spans="2:44">
      <c r="B49" s="3"/>
      <c r="C49" s="3"/>
      <c r="D49" s="7"/>
      <c r="E49" s="5"/>
      <c r="F49" s="5"/>
      <c r="G49" s="5"/>
      <c r="H49" s="5"/>
      <c r="I49" s="5"/>
      <c r="J49" s="3"/>
      <c r="K49" s="3"/>
      <c r="L49" s="7"/>
      <c r="M49" s="5"/>
      <c r="N49" s="5"/>
      <c r="O49" s="5"/>
      <c r="P49" s="5"/>
      <c r="Q49" s="5"/>
      <c r="R49" s="3"/>
      <c r="S49" s="3"/>
      <c r="T49" s="3"/>
      <c r="U49" s="3"/>
      <c r="V49" s="3"/>
      <c r="W49" s="3"/>
      <c r="X49" s="3"/>
      <c r="Y49" s="3"/>
      <c r="Z49" s="3"/>
      <c r="AA49" s="3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3"/>
    </row>
  </sheetData>
  <conditionalFormatting sqref="AE3:AE40">
    <cfRule type="expression" dxfId="2" priority="4">
      <formula>AE3&lt;&gt;""</formula>
    </cfRule>
  </conditionalFormatting>
  <conditionalFormatting sqref="AH3:AH31">
    <cfRule type="expression" dxfId="1" priority="3">
      <formula>$AH3&lt;&gt;""</formula>
    </cfRule>
  </conditionalFormatting>
  <conditionalFormatting sqref="AK3:AK31">
    <cfRule type="expression" dxfId="0" priority="1">
      <formula>$AK3&lt;&gt;""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emields</cp:lastModifiedBy>
  <dcterms:created xsi:type="dcterms:W3CDTF">2019-12-28T08:54:58Z</dcterms:created>
  <dcterms:modified xsi:type="dcterms:W3CDTF">2023-02-05T16:15:48Z</dcterms:modified>
</cp:coreProperties>
</file>