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orden Verest\Desktop\"/>
    </mc:Choice>
  </mc:AlternateContent>
  <xr:revisionPtr revIDLastSave="0" documentId="13_ncr:1_{41D5E628-234A-4787-B0C9-93F51385FEF3}" xr6:coauthVersionLast="47" xr6:coauthVersionMax="47" xr10:uidLastSave="{00000000-0000-0000-0000-000000000000}"/>
  <bookViews>
    <workbookView xWindow="-96" yWindow="-96" windowWidth="23232" windowHeight="13152" xr2:uid="{912B49B1-EBC5-47B8-A181-A63754FCA141}"/>
  </bookViews>
  <sheets>
    <sheet name="Deelnemers " sheetId="1" r:id="rId1"/>
    <sheet name="Poules" sheetId="9" r:id="rId2"/>
    <sheet name="A-ronde " sheetId="3" r:id="rId3"/>
    <sheet name="B-ronde" sheetId="25" r:id="rId4"/>
    <sheet name="Wedstrijdblaadjes Poules" sheetId="1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4" i="25" l="1"/>
  <c r="E62" i="25" s="1"/>
  <c r="H58" i="25" s="1"/>
  <c r="K50" i="25" s="1"/>
  <c r="N33" i="25" s="1"/>
  <c r="N38" i="25" s="1"/>
  <c r="B63" i="25"/>
  <c r="B60" i="25"/>
  <c r="E61" i="25" s="1"/>
  <c r="B59" i="25"/>
  <c r="B56" i="25"/>
  <c r="E54" i="25" s="1"/>
  <c r="H57" i="25" s="1"/>
  <c r="B55" i="25"/>
  <c r="B52" i="25"/>
  <c r="E53" i="25" s="1"/>
  <c r="B51" i="25"/>
  <c r="B48" i="25"/>
  <c r="E46" i="25" s="1"/>
  <c r="H42" i="25" s="1"/>
  <c r="K49" i="25" s="1"/>
  <c r="B47" i="25"/>
  <c r="B44" i="25"/>
  <c r="E45" i="25" s="1"/>
  <c r="B43" i="25"/>
  <c r="B40" i="25"/>
  <c r="E38" i="25" s="1"/>
  <c r="H41" i="25" s="1"/>
  <c r="B39" i="25"/>
  <c r="B36" i="25"/>
  <c r="E37" i="25" s="1"/>
  <c r="B35" i="25"/>
  <c r="B32" i="25"/>
  <c r="E30" i="25" s="1"/>
  <c r="H26" i="25" s="1"/>
  <c r="K18" i="25" s="1"/>
  <c r="N32" i="25" s="1"/>
  <c r="B31" i="25"/>
  <c r="B28" i="25"/>
  <c r="E29" i="25" s="1"/>
  <c r="B27" i="25"/>
  <c r="B24" i="25"/>
  <c r="E22" i="25" s="1"/>
  <c r="H25" i="25" s="1"/>
  <c r="B23" i="25"/>
  <c r="B20" i="25"/>
  <c r="E21" i="25" s="1"/>
  <c r="B19" i="25"/>
  <c r="B16" i="25"/>
  <c r="B15" i="25"/>
  <c r="B12" i="25"/>
  <c r="E13" i="25" s="1"/>
  <c r="B11" i="25"/>
  <c r="B8" i="25"/>
  <c r="E6" i="25" s="1"/>
  <c r="H9" i="25" s="1"/>
  <c r="B7" i="25"/>
  <c r="B4" i="25"/>
  <c r="E5" i="25" s="1"/>
  <c r="B3" i="25"/>
  <c r="E14" i="25"/>
  <c r="H10" i="25" s="1"/>
  <c r="K17" i="25" s="1"/>
  <c r="B64" i="3"/>
  <c r="B32" i="3"/>
  <c r="B63" i="3"/>
  <c r="B60" i="3"/>
  <c r="B59" i="3"/>
  <c r="B56" i="3"/>
  <c r="B55" i="3"/>
  <c r="B52" i="3"/>
  <c r="B51" i="3"/>
  <c r="B48" i="3"/>
  <c r="B47" i="3"/>
  <c r="B44" i="3"/>
  <c r="B43" i="3"/>
  <c r="B40" i="3"/>
  <c r="B8" i="3"/>
  <c r="B39" i="3"/>
  <c r="B36" i="3"/>
  <c r="B35" i="3"/>
  <c r="B31" i="3"/>
  <c r="B28" i="3"/>
  <c r="B27" i="3"/>
  <c r="B24" i="3"/>
  <c r="B23" i="3"/>
  <c r="B20" i="3"/>
  <c r="B19" i="3"/>
  <c r="B16" i="3"/>
  <c r="B15" i="3"/>
  <c r="B12" i="3"/>
  <c r="B11" i="3"/>
  <c r="B7" i="3"/>
  <c r="B4" i="3"/>
  <c r="B3" i="3"/>
  <c r="A6" i="9"/>
  <c r="P111" i="9" l="1"/>
  <c r="Q111" i="9"/>
  <c r="U111" i="9"/>
  <c r="V111" i="9"/>
  <c r="P112" i="9"/>
  <c r="Q112" i="9"/>
  <c r="U112" i="9"/>
  <c r="V112" i="9"/>
  <c r="P113" i="9"/>
  <c r="Q113" i="9"/>
  <c r="U113" i="9"/>
  <c r="V113" i="9"/>
  <c r="P114" i="9"/>
  <c r="Q114" i="9"/>
  <c r="U114" i="9"/>
  <c r="V114" i="9"/>
  <c r="P115" i="9"/>
  <c r="Q115" i="9"/>
  <c r="U115" i="9"/>
  <c r="V115" i="9"/>
  <c r="P116" i="9"/>
  <c r="Q116" i="9"/>
  <c r="U116" i="9"/>
  <c r="V116" i="9"/>
  <c r="P120" i="9"/>
  <c r="Q120" i="9"/>
  <c r="U120" i="9"/>
  <c r="V120" i="9"/>
  <c r="P121" i="9"/>
  <c r="Q121" i="9"/>
  <c r="U121" i="9"/>
  <c r="V121" i="9"/>
  <c r="P122" i="9"/>
  <c r="Q122" i="9"/>
  <c r="U122" i="9"/>
  <c r="V122" i="9"/>
  <c r="P123" i="9"/>
  <c r="Q123" i="9"/>
  <c r="U123" i="9"/>
  <c r="V123" i="9"/>
  <c r="P124" i="9"/>
  <c r="Q124" i="9"/>
  <c r="U124" i="9"/>
  <c r="V124" i="9"/>
  <c r="P125" i="9"/>
  <c r="Q125" i="9"/>
  <c r="U125" i="9"/>
  <c r="V125" i="9"/>
  <c r="P129" i="9"/>
  <c r="Q129" i="9"/>
  <c r="U129" i="9"/>
  <c r="V129" i="9"/>
  <c r="P130" i="9"/>
  <c r="Q130" i="9"/>
  <c r="U130" i="9"/>
  <c r="V130" i="9"/>
  <c r="P131" i="9"/>
  <c r="Q131" i="9"/>
  <c r="U131" i="9"/>
  <c r="V131" i="9"/>
  <c r="P132" i="9"/>
  <c r="Q132" i="9"/>
  <c r="U132" i="9"/>
  <c r="V132" i="9"/>
  <c r="P133" i="9"/>
  <c r="Q133" i="9"/>
  <c r="U133" i="9"/>
  <c r="V133" i="9"/>
  <c r="P134" i="9"/>
  <c r="Q134" i="9"/>
  <c r="U134" i="9"/>
  <c r="V134" i="9"/>
  <c r="P138" i="9"/>
  <c r="Q138" i="9"/>
  <c r="U138" i="9"/>
  <c r="V138" i="9"/>
  <c r="P139" i="9"/>
  <c r="Q139" i="9"/>
  <c r="U139" i="9"/>
  <c r="V139" i="9"/>
  <c r="P140" i="9"/>
  <c r="Q140" i="9"/>
  <c r="U140" i="9"/>
  <c r="V140" i="9"/>
  <c r="P141" i="9"/>
  <c r="Q141" i="9"/>
  <c r="U141" i="9"/>
  <c r="V141" i="9"/>
  <c r="P142" i="9"/>
  <c r="Q142" i="9"/>
  <c r="U142" i="9"/>
  <c r="V142" i="9"/>
  <c r="P143" i="9"/>
  <c r="Q143" i="9"/>
  <c r="U143" i="9"/>
  <c r="V143" i="9"/>
  <c r="P75" i="9"/>
  <c r="Q75" i="9"/>
  <c r="U75" i="9"/>
  <c r="V75" i="9"/>
  <c r="P76" i="9"/>
  <c r="Q76" i="9"/>
  <c r="U76" i="9"/>
  <c r="V76" i="9"/>
  <c r="P77" i="9"/>
  <c r="Q77" i="9"/>
  <c r="U77" i="9"/>
  <c r="V77" i="9"/>
  <c r="P78" i="9"/>
  <c r="Q78" i="9"/>
  <c r="U78" i="9"/>
  <c r="V78" i="9"/>
  <c r="P79" i="9"/>
  <c r="Q79" i="9"/>
  <c r="U79" i="9"/>
  <c r="V79" i="9"/>
  <c r="P80" i="9"/>
  <c r="Q80" i="9"/>
  <c r="U80" i="9"/>
  <c r="V80" i="9"/>
  <c r="P84" i="9"/>
  <c r="Q84" i="9"/>
  <c r="U84" i="9"/>
  <c r="V84" i="9"/>
  <c r="P85" i="9"/>
  <c r="Q85" i="9"/>
  <c r="U85" i="9"/>
  <c r="V85" i="9"/>
  <c r="P86" i="9"/>
  <c r="Q86" i="9"/>
  <c r="U86" i="9"/>
  <c r="V86" i="9"/>
  <c r="P87" i="9"/>
  <c r="Q87" i="9"/>
  <c r="U87" i="9"/>
  <c r="V87" i="9"/>
  <c r="P88" i="9"/>
  <c r="Q88" i="9"/>
  <c r="U88" i="9"/>
  <c r="V88" i="9"/>
  <c r="P89" i="9"/>
  <c r="Q89" i="9"/>
  <c r="U89" i="9"/>
  <c r="V89" i="9"/>
  <c r="P93" i="9"/>
  <c r="Q93" i="9"/>
  <c r="U93" i="9"/>
  <c r="V93" i="9"/>
  <c r="P94" i="9"/>
  <c r="Q94" i="9"/>
  <c r="U94" i="9"/>
  <c r="V94" i="9"/>
  <c r="P95" i="9"/>
  <c r="Q95" i="9"/>
  <c r="U95" i="9"/>
  <c r="V95" i="9"/>
  <c r="P96" i="9"/>
  <c r="Q96" i="9"/>
  <c r="U96" i="9"/>
  <c r="V96" i="9"/>
  <c r="P97" i="9"/>
  <c r="Q97" i="9"/>
  <c r="U97" i="9"/>
  <c r="V97" i="9"/>
  <c r="P98" i="9"/>
  <c r="Q98" i="9"/>
  <c r="U98" i="9"/>
  <c r="V98" i="9"/>
  <c r="P102" i="9"/>
  <c r="Q102" i="9"/>
  <c r="U102" i="9"/>
  <c r="V102" i="9"/>
  <c r="P103" i="9"/>
  <c r="Q103" i="9"/>
  <c r="U103" i="9"/>
  <c r="V103" i="9"/>
  <c r="P104" i="9"/>
  <c r="Q104" i="9"/>
  <c r="U104" i="9"/>
  <c r="V104" i="9"/>
  <c r="P105" i="9"/>
  <c r="Q105" i="9"/>
  <c r="U105" i="9"/>
  <c r="V105" i="9"/>
  <c r="P106" i="9"/>
  <c r="Q106" i="9"/>
  <c r="U106" i="9"/>
  <c r="V106" i="9"/>
  <c r="P107" i="9"/>
  <c r="Q107" i="9"/>
  <c r="U107" i="9"/>
  <c r="V107" i="9"/>
  <c r="P39" i="9"/>
  <c r="Q39" i="9"/>
  <c r="U39" i="9"/>
  <c r="V39" i="9"/>
  <c r="P40" i="9"/>
  <c r="Q40" i="9"/>
  <c r="U40" i="9"/>
  <c r="V40" i="9"/>
  <c r="P41" i="9"/>
  <c r="Q41" i="9"/>
  <c r="U41" i="9"/>
  <c r="V41" i="9"/>
  <c r="P42" i="9"/>
  <c r="Q42" i="9"/>
  <c r="U42" i="9"/>
  <c r="V42" i="9"/>
  <c r="P43" i="9"/>
  <c r="Q43" i="9"/>
  <c r="U43" i="9"/>
  <c r="V43" i="9"/>
  <c r="P44" i="9"/>
  <c r="Q44" i="9"/>
  <c r="U44" i="9"/>
  <c r="V44" i="9"/>
  <c r="P48" i="9"/>
  <c r="Q48" i="9"/>
  <c r="U48" i="9"/>
  <c r="V48" i="9"/>
  <c r="P49" i="9"/>
  <c r="Q49" i="9"/>
  <c r="U49" i="9"/>
  <c r="V49" i="9"/>
  <c r="P50" i="9"/>
  <c r="Q50" i="9"/>
  <c r="U50" i="9"/>
  <c r="V50" i="9"/>
  <c r="P51" i="9"/>
  <c r="Q51" i="9"/>
  <c r="U51" i="9"/>
  <c r="V51" i="9"/>
  <c r="P52" i="9"/>
  <c r="Q52" i="9"/>
  <c r="U52" i="9"/>
  <c r="V52" i="9"/>
  <c r="P53" i="9"/>
  <c r="Q53" i="9"/>
  <c r="U53" i="9"/>
  <c r="V53" i="9"/>
  <c r="P57" i="9"/>
  <c r="Q57" i="9"/>
  <c r="U57" i="9"/>
  <c r="V57" i="9"/>
  <c r="P58" i="9"/>
  <c r="Q58" i="9"/>
  <c r="U58" i="9"/>
  <c r="V58" i="9"/>
  <c r="P59" i="9"/>
  <c r="Q59" i="9"/>
  <c r="U59" i="9"/>
  <c r="V59" i="9"/>
  <c r="P60" i="9"/>
  <c r="Q60" i="9"/>
  <c r="U60" i="9"/>
  <c r="V60" i="9"/>
  <c r="P61" i="9"/>
  <c r="Q61" i="9"/>
  <c r="U61" i="9"/>
  <c r="V61" i="9"/>
  <c r="P62" i="9"/>
  <c r="Q62" i="9"/>
  <c r="U62" i="9"/>
  <c r="V62" i="9"/>
  <c r="P66" i="9"/>
  <c r="Q66" i="9"/>
  <c r="U66" i="9"/>
  <c r="V66" i="9"/>
  <c r="P67" i="9"/>
  <c r="Q67" i="9"/>
  <c r="U67" i="9"/>
  <c r="V67" i="9"/>
  <c r="P68" i="9"/>
  <c r="Q68" i="9"/>
  <c r="U68" i="9"/>
  <c r="V68" i="9"/>
  <c r="P69" i="9"/>
  <c r="Q69" i="9"/>
  <c r="U69" i="9"/>
  <c r="V69" i="9"/>
  <c r="P70" i="9"/>
  <c r="Q70" i="9"/>
  <c r="U70" i="9"/>
  <c r="V70" i="9"/>
  <c r="P71" i="9"/>
  <c r="Q71" i="9"/>
  <c r="U71" i="9"/>
  <c r="V71" i="9"/>
  <c r="D85" i="9" l="1" a="1"/>
  <c r="D85" i="9" s="1"/>
  <c r="F103" i="9"/>
  <c r="F139" i="9"/>
  <c r="F121" i="9"/>
  <c r="E121" i="9"/>
  <c r="C113" i="9" a="1"/>
  <c r="C113" i="9" s="1"/>
  <c r="H113" i="9" s="1"/>
  <c r="F85" i="9"/>
  <c r="F76" i="9"/>
  <c r="C141" i="9" a="1"/>
  <c r="C141" i="9" s="1"/>
  <c r="H141" i="9" s="1"/>
  <c r="E139" i="9"/>
  <c r="G139" i="9" s="1"/>
  <c r="C138" i="9" a="1"/>
  <c r="C138" i="9" s="1"/>
  <c r="H138" i="9" s="1"/>
  <c r="E130" i="9"/>
  <c r="F130" i="9"/>
  <c r="D131" i="9" a="1"/>
  <c r="D131" i="9" s="1"/>
  <c r="C132" i="9" a="1"/>
  <c r="C132" i="9" s="1"/>
  <c r="H132" i="9" s="1"/>
  <c r="C129" i="9" a="1"/>
  <c r="C129" i="9" s="1"/>
  <c r="H129" i="9" s="1"/>
  <c r="C122" i="9" a="1"/>
  <c r="C122" i="9" s="1"/>
  <c r="H122" i="9" s="1"/>
  <c r="C123" i="9" a="1"/>
  <c r="C123" i="9" s="1"/>
  <c r="C120" i="9" a="1"/>
  <c r="C120" i="9" s="1"/>
  <c r="H120" i="9" s="1"/>
  <c r="F112" i="9"/>
  <c r="D112" i="9" a="1"/>
  <c r="D112" i="9" s="1"/>
  <c r="C111" i="9" a="1"/>
  <c r="C111" i="9" s="1"/>
  <c r="H111" i="9" s="1"/>
  <c r="D121" i="9" a="1"/>
  <c r="D121" i="9" s="1"/>
  <c r="F94" i="9"/>
  <c r="F67" i="9"/>
  <c r="D122" i="9" a="1"/>
  <c r="D122" i="9" s="1"/>
  <c r="C114" i="9" a="1"/>
  <c r="C114" i="9" s="1"/>
  <c r="D113" i="9" a="1"/>
  <c r="D113" i="9" s="1"/>
  <c r="E112" i="9"/>
  <c r="F69" i="9"/>
  <c r="E75" i="9"/>
  <c r="F138" i="9"/>
  <c r="F129" i="9"/>
  <c r="F120" i="9"/>
  <c r="F111" i="9"/>
  <c r="F49" i="9"/>
  <c r="D139" i="9" a="1"/>
  <c r="D139" i="9" s="1"/>
  <c r="C131" i="9" a="1"/>
  <c r="C131" i="9" s="1"/>
  <c r="E111" i="9"/>
  <c r="D140" i="9" a="1"/>
  <c r="D140" i="9" s="1"/>
  <c r="D130" i="9" a="1"/>
  <c r="D130" i="9" s="1"/>
  <c r="E129" i="9"/>
  <c r="C102" i="9" a="1"/>
  <c r="C102" i="9" s="1"/>
  <c r="H102" i="9" s="1"/>
  <c r="E94" i="9"/>
  <c r="D76" i="9" a="1"/>
  <c r="D76" i="9" s="1"/>
  <c r="F141" i="9"/>
  <c r="F132" i="9"/>
  <c r="F123" i="9"/>
  <c r="F114" i="9"/>
  <c r="C140" i="9" a="1"/>
  <c r="C140" i="9" s="1"/>
  <c r="E138" i="9"/>
  <c r="E120" i="9"/>
  <c r="D104" i="9" a="1"/>
  <c r="D104" i="9" s="1"/>
  <c r="C93" i="9" a="1"/>
  <c r="C93" i="9" s="1"/>
  <c r="H93" i="9" s="1"/>
  <c r="E85" i="9"/>
  <c r="E141" i="9"/>
  <c r="C139" i="9" a="1"/>
  <c r="C139" i="9" s="1"/>
  <c r="D138" i="9" a="1"/>
  <c r="D138" i="9" s="1"/>
  <c r="E132" i="9"/>
  <c r="C130" i="9" a="1"/>
  <c r="C130" i="9" s="1"/>
  <c r="D129" i="9" a="1"/>
  <c r="D129" i="9" s="1"/>
  <c r="E123" i="9"/>
  <c r="C121" i="9" a="1"/>
  <c r="C121" i="9" s="1"/>
  <c r="D120" i="9" a="1"/>
  <c r="D120" i="9" s="1"/>
  <c r="E114" i="9"/>
  <c r="C112" i="9" a="1"/>
  <c r="C112" i="9" s="1"/>
  <c r="D111" i="9" a="1"/>
  <c r="D111" i="9" s="1"/>
  <c r="E103" i="9"/>
  <c r="G103" i="9" s="1"/>
  <c r="F40" i="9"/>
  <c r="C96" i="9" a="1"/>
  <c r="C96" i="9" s="1"/>
  <c r="H96" i="9" s="1"/>
  <c r="C84" i="9" a="1"/>
  <c r="C84" i="9" s="1"/>
  <c r="D86" i="9" a="1"/>
  <c r="D86" i="9" s="1"/>
  <c r="F140" i="9"/>
  <c r="F131" i="9"/>
  <c r="F122" i="9"/>
  <c r="F113" i="9"/>
  <c r="E59" i="9"/>
  <c r="C87" i="9" a="1"/>
  <c r="C87" i="9" s="1"/>
  <c r="H87" i="9" s="1"/>
  <c r="C75" i="9" a="1"/>
  <c r="C75" i="9" s="1"/>
  <c r="H75" i="9" s="1"/>
  <c r="D141" i="9" a="1"/>
  <c r="D141" i="9" s="1"/>
  <c r="E140" i="9"/>
  <c r="D132" i="9" a="1"/>
  <c r="D132" i="9" s="1"/>
  <c r="E131" i="9"/>
  <c r="D123" i="9" a="1"/>
  <c r="D123" i="9" s="1"/>
  <c r="E122" i="9"/>
  <c r="D114" i="9" a="1"/>
  <c r="D114" i="9" s="1"/>
  <c r="E113" i="9"/>
  <c r="D58" i="9" a="1"/>
  <c r="D58" i="9" s="1"/>
  <c r="E49" i="9"/>
  <c r="D95" i="9" a="1"/>
  <c r="D95" i="9" s="1"/>
  <c r="C78" i="9" a="1"/>
  <c r="C78" i="9" s="1"/>
  <c r="D77" i="9" a="1"/>
  <c r="D77" i="9" s="1"/>
  <c r="E76" i="9"/>
  <c r="C66" i="9" a="1"/>
  <c r="C66" i="9" s="1"/>
  <c r="H66" i="9" s="1"/>
  <c r="D60" i="9" a="1"/>
  <c r="D60" i="9" s="1"/>
  <c r="E41" i="9"/>
  <c r="F102" i="9"/>
  <c r="F93" i="9"/>
  <c r="F84" i="9"/>
  <c r="F75" i="9"/>
  <c r="F58" i="9"/>
  <c r="C104" i="9" a="1"/>
  <c r="C104" i="9" s="1"/>
  <c r="D94" i="9" a="1"/>
  <c r="D94" i="9" s="1"/>
  <c r="C77" i="9" a="1"/>
  <c r="C77" i="9" s="1"/>
  <c r="F60" i="9"/>
  <c r="D42" i="9" a="1"/>
  <c r="D42" i="9" s="1"/>
  <c r="F105" i="9"/>
  <c r="F96" i="9"/>
  <c r="F87" i="9"/>
  <c r="F78" i="9"/>
  <c r="C105" i="9" a="1"/>
  <c r="C105" i="9" s="1"/>
  <c r="C95" i="9" a="1"/>
  <c r="C95" i="9" s="1"/>
  <c r="E93" i="9"/>
  <c r="E84" i="9"/>
  <c r="F68" i="9"/>
  <c r="C57" i="9" a="1"/>
  <c r="C57" i="9" s="1"/>
  <c r="H57" i="9" s="1"/>
  <c r="F51" i="9"/>
  <c r="E105" i="9"/>
  <c r="C103" i="9" a="1"/>
  <c r="C103" i="9" s="1"/>
  <c r="D102" i="9" a="1"/>
  <c r="D102" i="9" s="1"/>
  <c r="E96" i="9"/>
  <c r="C94" i="9" a="1"/>
  <c r="C94" i="9" s="1"/>
  <c r="D93" i="9" a="1"/>
  <c r="D93" i="9" s="1"/>
  <c r="E87" i="9"/>
  <c r="C85" i="9" a="1"/>
  <c r="C85" i="9" s="1"/>
  <c r="D84" i="9" a="1"/>
  <c r="D84" i="9" s="1"/>
  <c r="E78" i="9"/>
  <c r="C76" i="9" a="1"/>
  <c r="C76" i="9" s="1"/>
  <c r="D75" i="9" a="1"/>
  <c r="D75" i="9" s="1"/>
  <c r="C50" i="9" a="1"/>
  <c r="C50" i="9" s="1"/>
  <c r="H50" i="9" s="1"/>
  <c r="D103" i="9" a="1"/>
  <c r="D103" i="9" s="1"/>
  <c r="E102" i="9"/>
  <c r="C86" i="9" a="1"/>
  <c r="C86" i="9" s="1"/>
  <c r="C48" i="9" a="1"/>
  <c r="C48" i="9" s="1"/>
  <c r="H48" i="9" s="1"/>
  <c r="D51" i="9" a="1"/>
  <c r="D51" i="9" s="1"/>
  <c r="F104" i="9"/>
  <c r="F95" i="9"/>
  <c r="F86" i="9"/>
  <c r="F77" i="9"/>
  <c r="E50" i="9"/>
  <c r="E68" i="9"/>
  <c r="E66" i="9"/>
  <c r="C39" i="9" a="1"/>
  <c r="C39" i="9" s="1"/>
  <c r="D105" i="9" a="1"/>
  <c r="D105" i="9" s="1"/>
  <c r="E104" i="9"/>
  <c r="D96" i="9" a="1"/>
  <c r="D96" i="9" s="1"/>
  <c r="E95" i="9"/>
  <c r="K94" i="9" s="1"/>
  <c r="D87" i="9" a="1"/>
  <c r="D87" i="9" s="1"/>
  <c r="E86" i="9"/>
  <c r="D78" i="9" a="1"/>
  <c r="D78" i="9" s="1"/>
  <c r="E77" i="9"/>
  <c r="D68" i="9" a="1"/>
  <c r="D68" i="9" s="1"/>
  <c r="E67" i="9"/>
  <c r="C60" i="9" a="1"/>
  <c r="C60" i="9" s="1"/>
  <c r="E58" i="9"/>
  <c r="C51" i="9" a="1"/>
  <c r="C51" i="9" s="1"/>
  <c r="D50" i="9" a="1"/>
  <c r="D50" i="9" s="1"/>
  <c r="C42" i="9" a="1"/>
  <c r="C42" i="9" s="1"/>
  <c r="D41" i="9" a="1"/>
  <c r="D41" i="9" s="1"/>
  <c r="E40" i="9"/>
  <c r="C69" i="9" a="1"/>
  <c r="C69" i="9" s="1"/>
  <c r="D59" i="9" a="1"/>
  <c r="D59" i="9" s="1"/>
  <c r="F66" i="9"/>
  <c r="F57" i="9"/>
  <c r="F48" i="9"/>
  <c r="F39" i="9"/>
  <c r="C68" i="9" a="1"/>
  <c r="C68" i="9" s="1"/>
  <c r="D67" i="9" a="1"/>
  <c r="D67" i="9" s="1"/>
  <c r="C59" i="9" a="1"/>
  <c r="C59" i="9" s="1"/>
  <c r="E57" i="9"/>
  <c r="D49" i="9" a="1"/>
  <c r="D49" i="9" s="1"/>
  <c r="E48" i="9"/>
  <c r="C41" i="9" a="1"/>
  <c r="C41" i="9" s="1"/>
  <c r="D40" i="9" a="1"/>
  <c r="D40" i="9" s="1"/>
  <c r="E39" i="9"/>
  <c r="E69" i="9"/>
  <c r="C67" i="9" a="1"/>
  <c r="C67" i="9" s="1"/>
  <c r="D66" i="9" a="1"/>
  <c r="D66" i="9" s="1"/>
  <c r="E60" i="9"/>
  <c r="C58" i="9" a="1"/>
  <c r="C58" i="9" s="1"/>
  <c r="D57" i="9" a="1"/>
  <c r="D57" i="9" s="1"/>
  <c r="E51" i="9"/>
  <c r="C49" i="9" a="1"/>
  <c r="C49" i="9" s="1"/>
  <c r="D48" i="9" a="1"/>
  <c r="D48" i="9" s="1"/>
  <c r="E42" i="9"/>
  <c r="C40" i="9" a="1"/>
  <c r="C40" i="9" s="1"/>
  <c r="D39" i="9" a="1"/>
  <c r="D39" i="9" s="1"/>
  <c r="F42" i="9"/>
  <c r="F59" i="9"/>
  <c r="F50" i="9"/>
  <c r="F41" i="9"/>
  <c r="D69" i="9" a="1"/>
  <c r="D69" i="9" s="1"/>
  <c r="E46" i="3"/>
  <c r="H42" i="3" s="1"/>
  <c r="K49" i="3" s="1"/>
  <c r="E45" i="3"/>
  <c r="E38" i="3"/>
  <c r="H41" i="3" s="1"/>
  <c r="E37" i="3"/>
  <c r="E30" i="3"/>
  <c r="H26" i="3" s="1"/>
  <c r="K18" i="3" s="1"/>
  <c r="N32" i="3" s="1"/>
  <c r="E29" i="3"/>
  <c r="E22" i="3"/>
  <c r="H25" i="3" s="1"/>
  <c r="E21" i="3"/>
  <c r="E13" i="3"/>
  <c r="E6" i="3"/>
  <c r="H9" i="3" s="1"/>
  <c r="E5" i="3"/>
  <c r="E62" i="3"/>
  <c r="H58" i="3" s="1"/>
  <c r="K50" i="3" s="1"/>
  <c r="N33" i="3" s="1"/>
  <c r="N38" i="3" s="1"/>
  <c r="E61" i="3"/>
  <c r="E54" i="3"/>
  <c r="H57" i="3" s="1"/>
  <c r="E53" i="3"/>
  <c r="E14" i="3"/>
  <c r="H10" i="3" s="1"/>
  <c r="K17" i="3" s="1"/>
  <c r="H39" i="9" l="1"/>
  <c r="J43" i="9"/>
  <c r="K43" i="9"/>
  <c r="J138" i="9"/>
  <c r="G121" i="9"/>
  <c r="G85" i="9"/>
  <c r="G59" i="9"/>
  <c r="G49" i="9"/>
  <c r="K139" i="9"/>
  <c r="G130" i="9"/>
  <c r="J129" i="9"/>
  <c r="K130" i="9"/>
  <c r="J123" i="9"/>
  <c r="H123" i="9"/>
  <c r="J111" i="9"/>
  <c r="J113" i="9"/>
  <c r="K103" i="9"/>
  <c r="J102" i="9"/>
  <c r="G94" i="9"/>
  <c r="J84" i="9"/>
  <c r="H84" i="9"/>
  <c r="G75" i="9"/>
  <c r="G66" i="9"/>
  <c r="K50" i="9"/>
  <c r="G41" i="9"/>
  <c r="K114" i="9"/>
  <c r="G114" i="9"/>
  <c r="K141" i="9"/>
  <c r="G141" i="9"/>
  <c r="K140" i="9"/>
  <c r="G140" i="9"/>
  <c r="H139" i="9"/>
  <c r="J139" i="9"/>
  <c r="J39" i="9"/>
  <c r="K59" i="9"/>
  <c r="G113" i="9"/>
  <c r="K113" i="9"/>
  <c r="H121" i="9"/>
  <c r="I121" i="9" s="1"/>
  <c r="J121" i="9"/>
  <c r="K111" i="9"/>
  <c r="G111" i="9"/>
  <c r="G68" i="9"/>
  <c r="G122" i="9"/>
  <c r="K122" i="9"/>
  <c r="G112" i="9"/>
  <c r="K112" i="9"/>
  <c r="J122" i="9"/>
  <c r="J131" i="9"/>
  <c r="H131" i="9"/>
  <c r="J141" i="9"/>
  <c r="G50" i="9"/>
  <c r="K85" i="9"/>
  <c r="H130" i="9"/>
  <c r="J130" i="9"/>
  <c r="K120" i="9"/>
  <c r="G120" i="9"/>
  <c r="J120" i="9"/>
  <c r="K123" i="9"/>
  <c r="G123" i="9"/>
  <c r="K131" i="9"/>
  <c r="G131" i="9"/>
  <c r="K132" i="9"/>
  <c r="G132" i="9"/>
  <c r="K138" i="9"/>
  <c r="G138" i="9"/>
  <c r="J114" i="9"/>
  <c r="H114" i="9"/>
  <c r="K121" i="9"/>
  <c r="H112" i="9"/>
  <c r="J112" i="9"/>
  <c r="J140" i="9"/>
  <c r="H140" i="9"/>
  <c r="I140" i="9" s="1"/>
  <c r="K129" i="9"/>
  <c r="G129" i="9"/>
  <c r="J132" i="9"/>
  <c r="H94" i="9"/>
  <c r="J94" i="9"/>
  <c r="G104" i="9"/>
  <c r="K104" i="9"/>
  <c r="K96" i="9"/>
  <c r="G96" i="9"/>
  <c r="K93" i="9"/>
  <c r="G93" i="9"/>
  <c r="J78" i="9"/>
  <c r="H78" i="9"/>
  <c r="H76" i="9"/>
  <c r="J76" i="9"/>
  <c r="J95" i="9"/>
  <c r="H95" i="9"/>
  <c r="H77" i="9"/>
  <c r="J77" i="9"/>
  <c r="J96" i="9"/>
  <c r="G77" i="9"/>
  <c r="K77" i="9"/>
  <c r="K78" i="9"/>
  <c r="G78" i="9"/>
  <c r="J103" i="9"/>
  <c r="H103" i="9"/>
  <c r="J105" i="9"/>
  <c r="H105" i="9"/>
  <c r="G95" i="9"/>
  <c r="K95" i="9"/>
  <c r="J48" i="9"/>
  <c r="G105" i="9"/>
  <c r="K105" i="9"/>
  <c r="H104" i="9"/>
  <c r="J104" i="9"/>
  <c r="J75" i="9"/>
  <c r="K84" i="9"/>
  <c r="G84" i="9"/>
  <c r="K86" i="9"/>
  <c r="G86" i="9"/>
  <c r="J86" i="9"/>
  <c r="H86" i="9"/>
  <c r="H85" i="9"/>
  <c r="J85" i="9"/>
  <c r="G76" i="9"/>
  <c r="K76" i="9"/>
  <c r="G102" i="9"/>
  <c r="K102" i="9"/>
  <c r="K87" i="9"/>
  <c r="G87" i="9"/>
  <c r="J87" i="9"/>
  <c r="J93" i="9"/>
  <c r="K75" i="9"/>
  <c r="G40" i="9"/>
  <c r="K40" i="9"/>
  <c r="H68" i="9"/>
  <c r="J68" i="9"/>
  <c r="K42" i="9"/>
  <c r="G42" i="9"/>
  <c r="H67" i="9"/>
  <c r="J67" i="9"/>
  <c r="H59" i="9"/>
  <c r="J59" i="9"/>
  <c r="J69" i="9"/>
  <c r="H69" i="9"/>
  <c r="G67" i="9"/>
  <c r="K67" i="9"/>
  <c r="J50" i="9"/>
  <c r="K39" i="9"/>
  <c r="G39" i="9"/>
  <c r="L43" i="9" s="1"/>
  <c r="K51" i="9"/>
  <c r="G51" i="9"/>
  <c r="J42" i="9"/>
  <c r="H42" i="9"/>
  <c r="H49" i="9"/>
  <c r="J49" i="9"/>
  <c r="H41" i="9"/>
  <c r="J41" i="9"/>
  <c r="K41" i="9"/>
  <c r="H58" i="9"/>
  <c r="J58" i="9"/>
  <c r="K48" i="9"/>
  <c r="G48" i="9"/>
  <c r="J51" i="9"/>
  <c r="H51" i="9"/>
  <c r="K66" i="9"/>
  <c r="J57" i="9"/>
  <c r="K60" i="9"/>
  <c r="G60" i="9"/>
  <c r="G58" i="9"/>
  <c r="K58" i="9"/>
  <c r="K68" i="9"/>
  <c r="K49" i="9"/>
  <c r="K69" i="9"/>
  <c r="G69" i="9"/>
  <c r="H40" i="9"/>
  <c r="J40" i="9"/>
  <c r="K57" i="9"/>
  <c r="G57" i="9"/>
  <c r="J60" i="9"/>
  <c r="H60" i="9"/>
  <c r="J66" i="9"/>
  <c r="J18" i="17"/>
  <c r="O18" i="17" s="1"/>
  <c r="J10" i="17"/>
  <c r="O10" i="17" s="1"/>
  <c r="O19" i="17"/>
  <c r="O11" i="17"/>
  <c r="O3" i="17"/>
  <c r="O2" i="17"/>
  <c r="F11" i="17"/>
  <c r="F10" i="17"/>
  <c r="F19" i="17"/>
  <c r="F18" i="17"/>
  <c r="F2" i="17"/>
  <c r="F3" i="17"/>
  <c r="U3" i="9"/>
  <c r="V3" i="9"/>
  <c r="U4" i="9"/>
  <c r="V4" i="9"/>
  <c r="U5" i="9"/>
  <c r="V5" i="9"/>
  <c r="U6" i="9"/>
  <c r="V6" i="9"/>
  <c r="U7" i="9"/>
  <c r="V7" i="9"/>
  <c r="U8" i="9"/>
  <c r="V8" i="9"/>
  <c r="U12" i="9"/>
  <c r="V12" i="9"/>
  <c r="U13" i="9"/>
  <c r="V13" i="9"/>
  <c r="U14" i="9"/>
  <c r="V14" i="9"/>
  <c r="U15" i="9"/>
  <c r="V15" i="9"/>
  <c r="U16" i="9"/>
  <c r="V16" i="9"/>
  <c r="U17" i="9"/>
  <c r="V17" i="9"/>
  <c r="U21" i="9"/>
  <c r="V21" i="9"/>
  <c r="U22" i="9"/>
  <c r="V22" i="9"/>
  <c r="U23" i="9"/>
  <c r="V23" i="9"/>
  <c r="U24" i="9"/>
  <c r="V24" i="9"/>
  <c r="U25" i="9"/>
  <c r="V25" i="9"/>
  <c r="U26" i="9"/>
  <c r="V26" i="9"/>
  <c r="U30" i="9"/>
  <c r="V30" i="9"/>
  <c r="U31" i="9"/>
  <c r="V31" i="9"/>
  <c r="U32" i="9"/>
  <c r="V32" i="9"/>
  <c r="U33" i="9"/>
  <c r="V33" i="9"/>
  <c r="U34" i="9"/>
  <c r="V34" i="9"/>
  <c r="U35" i="9"/>
  <c r="V35" i="9"/>
  <c r="L139" i="9" l="1"/>
  <c r="I112" i="9"/>
  <c r="I43" i="9"/>
  <c r="M43" i="9" s="1"/>
  <c r="I131" i="9"/>
  <c r="I141" i="9"/>
  <c r="L140" i="9"/>
  <c r="M140" i="9" s="1"/>
  <c r="L141" i="9"/>
  <c r="L130" i="9"/>
  <c r="I132" i="9"/>
  <c r="I130" i="9"/>
  <c r="L131" i="9"/>
  <c r="L120" i="9"/>
  <c r="L113" i="9"/>
  <c r="L112" i="9"/>
  <c r="I114" i="9"/>
  <c r="L111" i="9"/>
  <c r="L103" i="9"/>
  <c r="I95" i="9"/>
  <c r="L96" i="9"/>
  <c r="L95" i="9"/>
  <c r="L85" i="9"/>
  <c r="I85" i="9"/>
  <c r="I75" i="9"/>
  <c r="L69" i="9"/>
  <c r="I57" i="9"/>
  <c r="L51" i="9"/>
  <c r="I39" i="9"/>
  <c r="L86" i="9"/>
  <c r="I104" i="9"/>
  <c r="I96" i="9"/>
  <c r="L132" i="9"/>
  <c r="I122" i="9"/>
  <c r="L122" i="9"/>
  <c r="I51" i="9"/>
  <c r="M51" i="9" s="1"/>
  <c r="I93" i="9"/>
  <c r="L94" i="9"/>
  <c r="L121" i="9"/>
  <c r="M121" i="9" s="1"/>
  <c r="I111" i="9"/>
  <c r="I123" i="9"/>
  <c r="L129" i="9"/>
  <c r="I113" i="9"/>
  <c r="I120" i="9"/>
  <c r="M120" i="9" s="1"/>
  <c r="I129" i="9"/>
  <c r="I138" i="9"/>
  <c r="L87" i="9"/>
  <c r="I76" i="9"/>
  <c r="L123" i="9"/>
  <c r="L114" i="9"/>
  <c r="I40" i="9"/>
  <c r="I69" i="9"/>
  <c r="L77" i="9"/>
  <c r="L104" i="9"/>
  <c r="L138" i="9"/>
  <c r="I139" i="9"/>
  <c r="M139" i="9" s="1"/>
  <c r="I60" i="9"/>
  <c r="L102" i="9"/>
  <c r="I105" i="9"/>
  <c r="I84" i="9"/>
  <c r="I78" i="9"/>
  <c r="I66" i="9"/>
  <c r="I86" i="9"/>
  <c r="L57" i="9"/>
  <c r="I87" i="9"/>
  <c r="I103" i="9"/>
  <c r="I102" i="9"/>
  <c r="L84" i="9"/>
  <c r="L105" i="9"/>
  <c r="I77" i="9"/>
  <c r="L68" i="9"/>
  <c r="I48" i="9"/>
  <c r="L42" i="9"/>
  <c r="L76" i="9"/>
  <c r="L78" i="9"/>
  <c r="L93" i="9"/>
  <c r="I94" i="9"/>
  <c r="L75" i="9"/>
  <c r="L59" i="9"/>
  <c r="I42" i="9"/>
  <c r="L67" i="9"/>
  <c r="I68" i="9"/>
  <c r="L48" i="9"/>
  <c r="L58" i="9"/>
  <c r="I41" i="9"/>
  <c r="L39" i="9"/>
  <c r="I59" i="9"/>
  <c r="L40" i="9"/>
  <c r="L49" i="9"/>
  <c r="I50" i="9"/>
  <c r="L60" i="9"/>
  <c r="L66" i="9"/>
  <c r="M66" i="9" s="1"/>
  <c r="I58" i="9"/>
  <c r="I67" i="9"/>
  <c r="L41" i="9"/>
  <c r="I49" i="9"/>
  <c r="L50" i="9"/>
  <c r="M112" i="9" l="1"/>
  <c r="M130" i="9"/>
  <c r="M131" i="9"/>
  <c r="M96" i="9"/>
  <c r="M57" i="9"/>
  <c r="M40" i="9"/>
  <c r="M141" i="9"/>
  <c r="M138" i="9"/>
  <c r="M132" i="9"/>
  <c r="M129" i="9"/>
  <c r="A130" i="9" s="1"/>
  <c r="M123" i="9"/>
  <c r="M113" i="9"/>
  <c r="M111" i="9"/>
  <c r="M114" i="9"/>
  <c r="M105" i="9"/>
  <c r="M103" i="9"/>
  <c r="M102" i="9"/>
  <c r="M93" i="9"/>
  <c r="M95" i="9"/>
  <c r="M94" i="9"/>
  <c r="M85" i="9"/>
  <c r="M86" i="9"/>
  <c r="M84" i="9"/>
  <c r="A86" i="9" s="1"/>
  <c r="M75" i="9"/>
  <c r="M76" i="9"/>
  <c r="M69" i="9"/>
  <c r="M39" i="9"/>
  <c r="M87" i="9"/>
  <c r="M67" i="9"/>
  <c r="M122" i="9"/>
  <c r="M77" i="9"/>
  <c r="M60" i="9"/>
  <c r="M48" i="9"/>
  <c r="M104" i="9"/>
  <c r="M78" i="9"/>
  <c r="M68" i="9"/>
  <c r="M50" i="9"/>
  <c r="M59" i="9"/>
  <c r="M42" i="9"/>
  <c r="M58" i="9"/>
  <c r="M41" i="9"/>
  <c r="M49" i="9"/>
  <c r="A122" i="9" l="1"/>
  <c r="A139" i="9"/>
  <c r="A138" i="9"/>
  <c r="A140" i="9"/>
  <c r="A141" i="9"/>
  <c r="A131" i="9"/>
  <c r="A129" i="9"/>
  <c r="A132" i="9"/>
  <c r="A114" i="9"/>
  <c r="A113" i="9"/>
  <c r="A111" i="9"/>
  <c r="A112" i="9"/>
  <c r="A104" i="9"/>
  <c r="A105" i="9"/>
  <c r="A103" i="9"/>
  <c r="A102" i="9"/>
  <c r="A93" i="9"/>
  <c r="A96" i="9"/>
  <c r="A95" i="9"/>
  <c r="A94" i="9"/>
  <c r="A84" i="9"/>
  <c r="A87" i="9"/>
  <c r="A85" i="9"/>
  <c r="A76" i="9"/>
  <c r="A78" i="9"/>
  <c r="A68" i="9"/>
  <c r="A50" i="9"/>
  <c r="A39" i="9"/>
  <c r="A69" i="9"/>
  <c r="A123" i="9"/>
  <c r="A42" i="9"/>
  <c r="A77" i="9"/>
  <c r="A120" i="9"/>
  <c r="A121" i="9"/>
  <c r="A66" i="9"/>
  <c r="A41" i="9"/>
  <c r="A49" i="9"/>
  <c r="A67" i="9"/>
  <c r="A58" i="9"/>
  <c r="A75" i="9"/>
  <c r="A51" i="9"/>
  <c r="A48" i="9"/>
  <c r="A59" i="9"/>
  <c r="A60" i="9"/>
  <c r="A57" i="9"/>
  <c r="A40" i="9"/>
  <c r="P14" i="9" l="1"/>
  <c r="P16" i="9"/>
  <c r="P12" i="9"/>
  <c r="Q13" i="9"/>
  <c r="Q16" i="9"/>
  <c r="Q15" i="9"/>
  <c r="P13" i="9"/>
  <c r="Q12" i="9"/>
  <c r="P15" i="9"/>
  <c r="P17" i="9"/>
  <c r="Q14" i="9"/>
  <c r="Q17" i="9"/>
  <c r="F14" i="9" l="1"/>
  <c r="D12" i="9" a="1"/>
  <c r="D12" i="9" s="1"/>
  <c r="C12" i="9" a="1"/>
  <c r="C12" i="9" s="1"/>
  <c r="H12" i="9" s="1"/>
  <c r="C14" i="9" a="1"/>
  <c r="C14" i="9" s="1"/>
  <c r="H14" i="9" s="1"/>
  <c r="E12" i="9"/>
  <c r="E15" i="9"/>
  <c r="F12" i="9"/>
  <c r="C15" i="9" a="1"/>
  <c r="C15" i="9" s="1"/>
  <c r="C13" i="9" a="1"/>
  <c r="C13" i="9" s="1"/>
  <c r="F13" i="9"/>
  <c r="E14" i="9"/>
  <c r="F15" i="9"/>
  <c r="E13" i="9"/>
  <c r="G15" i="9" l="1"/>
  <c r="K12" i="9"/>
  <c r="K15" i="9"/>
  <c r="J14" i="9"/>
  <c r="G12" i="9"/>
  <c r="J15" i="9"/>
  <c r="H15" i="9"/>
  <c r="J12" i="9"/>
  <c r="J13" i="9"/>
  <c r="H13" i="9"/>
  <c r="G13" i="9"/>
  <c r="K13" i="9"/>
  <c r="G14" i="9"/>
  <c r="K14" i="9"/>
  <c r="L14" i="9" l="1"/>
  <c r="I15" i="9"/>
  <c r="I13" i="9"/>
  <c r="I12" i="9"/>
  <c r="I14" i="9"/>
  <c r="L12" i="9"/>
  <c r="L13" i="9"/>
  <c r="L15" i="9"/>
  <c r="P25" i="9"/>
  <c r="P23" i="9"/>
  <c r="P22" i="9"/>
  <c r="Q26" i="9"/>
  <c r="Q23" i="9"/>
  <c r="Q25" i="9"/>
  <c r="Q22" i="9"/>
  <c r="Q24" i="9"/>
  <c r="P26" i="9"/>
  <c r="P24" i="9"/>
  <c r="Q21" i="9"/>
  <c r="P21" i="9"/>
  <c r="M12" i="9" l="1"/>
  <c r="M14" i="9"/>
  <c r="M13" i="9"/>
  <c r="C23" i="9" a="1"/>
  <c r="C23" i="9" s="1"/>
  <c r="H23" i="9" s="1"/>
  <c r="M15" i="9"/>
  <c r="C21" i="9" a="1"/>
  <c r="C21" i="9" s="1"/>
  <c r="D23" i="9" a="1"/>
  <c r="D23" i="9" s="1"/>
  <c r="E21" i="9"/>
  <c r="C22" i="9" a="1"/>
  <c r="C22" i="9" s="1"/>
  <c r="F24" i="9"/>
  <c r="D21" i="9" a="1"/>
  <c r="D21" i="9" s="1"/>
  <c r="E23" i="9"/>
  <c r="F21" i="9"/>
  <c r="D24" i="9" a="1"/>
  <c r="D24" i="9" s="1"/>
  <c r="F23" i="9"/>
  <c r="D22" i="9" a="1"/>
  <c r="D22" i="9" s="1"/>
  <c r="E22" i="9"/>
  <c r="E24" i="9"/>
  <c r="F22" i="9"/>
  <c r="C24" i="9" a="1"/>
  <c r="C24" i="9" s="1"/>
  <c r="A12" i="9" l="1"/>
  <c r="A15" i="9"/>
  <c r="A13" i="9"/>
  <c r="A14" i="9"/>
  <c r="K22" i="9"/>
  <c r="G22" i="9"/>
  <c r="H22" i="9"/>
  <c r="K24" i="9"/>
  <c r="G24" i="9"/>
  <c r="G21" i="9"/>
  <c r="K21" i="9"/>
  <c r="J21" i="9"/>
  <c r="H21" i="9"/>
  <c r="H24" i="9"/>
  <c r="G23" i="9"/>
  <c r="K23" i="9"/>
  <c r="L22" i="9" l="1"/>
  <c r="I21" i="9"/>
  <c r="I23" i="9"/>
  <c r="L21" i="9"/>
  <c r="L24" i="9"/>
  <c r="I24" i="9"/>
  <c r="L23" i="9"/>
  <c r="I22" i="9"/>
  <c r="Q33" i="9"/>
  <c r="Q31" i="9"/>
  <c r="Q34" i="9"/>
  <c r="P32" i="9"/>
  <c r="P34" i="9"/>
  <c r="Q35" i="9"/>
  <c r="P31" i="9"/>
  <c r="Q32" i="9"/>
  <c r="Q30" i="9"/>
  <c r="P33" i="9"/>
  <c r="P35" i="9"/>
  <c r="P30" i="9"/>
  <c r="D30" i="9" l="1" a="1"/>
  <c r="D30" i="9" s="1"/>
  <c r="C32" i="9" a="1"/>
  <c r="C32" i="9" s="1"/>
  <c r="H32" i="9" s="1"/>
  <c r="E32" i="9"/>
  <c r="E30" i="9"/>
  <c r="E31" i="9"/>
  <c r="D32" i="9" a="1"/>
  <c r="D32" i="9" s="1"/>
  <c r="D33" i="9" a="1"/>
  <c r="D33" i="9" s="1"/>
  <c r="F30" i="9"/>
  <c r="C33" i="9" a="1"/>
  <c r="C33" i="9" s="1"/>
  <c r="F32" i="9"/>
  <c r="C30" i="9" a="1"/>
  <c r="C30" i="9" s="1"/>
  <c r="F31" i="9"/>
  <c r="D31" i="9" a="1"/>
  <c r="D31" i="9" s="1"/>
  <c r="F33" i="9"/>
  <c r="E33" i="9"/>
  <c r="C31" i="9" a="1"/>
  <c r="C31" i="9" s="1"/>
  <c r="M21" i="9"/>
  <c r="G32" i="9" l="1"/>
  <c r="G30" i="9"/>
  <c r="K31" i="9"/>
  <c r="G31" i="9"/>
  <c r="J30" i="9"/>
  <c r="H30" i="9"/>
  <c r="J32" i="9"/>
  <c r="K32" i="9"/>
  <c r="J33" i="9"/>
  <c r="H33" i="9"/>
  <c r="K30" i="9"/>
  <c r="J31" i="9"/>
  <c r="H31" i="9"/>
  <c r="G33" i="9"/>
  <c r="K33" i="9"/>
  <c r="L30" i="9" l="1"/>
  <c r="L33" i="9"/>
  <c r="I33" i="9"/>
  <c r="L32" i="9"/>
  <c r="I31" i="9"/>
  <c r="I30" i="9"/>
  <c r="I32" i="9"/>
  <c r="L31" i="9"/>
  <c r="M32" i="9" l="1"/>
  <c r="M33" i="9"/>
  <c r="M30" i="9"/>
  <c r="M31" i="9"/>
  <c r="A30" i="9" l="1"/>
  <c r="A31" i="9"/>
  <c r="A32" i="9"/>
  <c r="A33" i="9"/>
  <c r="Q5" i="9" l="1"/>
  <c r="Q8" i="9"/>
  <c r="P4" i="9"/>
  <c r="Q7" i="9"/>
  <c r="Q4" i="9"/>
  <c r="Q6" i="9"/>
  <c r="P6" i="9"/>
  <c r="Q3" i="9"/>
  <c r="P8" i="9"/>
  <c r="P3" i="9"/>
  <c r="P5" i="9"/>
  <c r="P7" i="9"/>
  <c r="C3" i="9" l="1" a="1"/>
  <c r="C3" i="9" s="1"/>
  <c r="H3" i="9" s="1"/>
  <c r="C6" i="9" a="1"/>
  <c r="C6" i="9" s="1"/>
  <c r="H6" i="9" s="1"/>
  <c r="D6" i="9" a="1"/>
  <c r="D6" i="9" s="1"/>
  <c r="D5" i="9" a="1"/>
  <c r="D5" i="9" s="1"/>
  <c r="F4" i="9"/>
  <c r="F3" i="9"/>
  <c r="E5" i="9"/>
  <c r="E3" i="9"/>
  <c r="C5" i="9" a="1"/>
  <c r="C5" i="9" s="1"/>
  <c r="D15" i="9" a="1"/>
  <c r="D15" i="9" s="1"/>
  <c r="D13" i="9" a="1"/>
  <c r="D13" i="9" s="1"/>
  <c r="C4" i="9" a="1"/>
  <c r="C4" i="9" s="1"/>
  <c r="D14" i="9" a="1"/>
  <c r="D14" i="9" s="1"/>
  <c r="D3" i="9" a="1"/>
  <c r="D3" i="9" s="1"/>
  <c r="E4" i="9"/>
  <c r="F6" i="9"/>
  <c r="E6" i="9"/>
  <c r="F5" i="9"/>
  <c r="D4" i="9" a="1"/>
  <c r="D4" i="9" s="1"/>
  <c r="J3" i="9" l="1"/>
  <c r="J23" i="9"/>
  <c r="M23" i="9" s="1"/>
  <c r="J22" i="9"/>
  <c r="M22" i="9" s="1"/>
  <c r="J4" i="9"/>
  <c r="H4" i="9"/>
  <c r="J24" i="9"/>
  <c r="M24" i="9" s="1"/>
  <c r="G5" i="9"/>
  <c r="K5" i="9"/>
  <c r="J5" i="9"/>
  <c r="H5" i="9"/>
  <c r="G4" i="9"/>
  <c r="K4" i="9"/>
  <c r="K6" i="9"/>
  <c r="G6" i="9"/>
  <c r="G3" i="9"/>
  <c r="K3" i="9"/>
  <c r="J6" i="9"/>
  <c r="A24" i="9" l="1"/>
  <c r="A22" i="9"/>
  <c r="A21" i="9"/>
  <c r="A23" i="9"/>
  <c r="I5" i="9"/>
  <c r="L3" i="9"/>
  <c r="L5" i="9"/>
  <c r="I6" i="9"/>
  <c r="L6" i="9"/>
  <c r="L4" i="9"/>
  <c r="I4" i="9"/>
  <c r="I3" i="9"/>
  <c r="M5" i="9" l="1"/>
  <c r="M4" i="9"/>
  <c r="M3" i="9"/>
  <c r="M6" i="9"/>
  <c r="A3" i="9" l="1"/>
  <c r="A4" i="9"/>
  <c r="A5" i="9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<sst xmlns="http://schemas.openxmlformats.org/spreadsheetml/2006/main" count="553" uniqueCount="112">
  <si>
    <t>Naam</t>
  </si>
  <si>
    <t>legs voor</t>
  </si>
  <si>
    <t>legs tegen</t>
  </si>
  <si>
    <t>Poule 1</t>
  </si>
  <si>
    <t>Poule 2</t>
  </si>
  <si>
    <t>Poule 3</t>
  </si>
  <si>
    <t>gewonnen</t>
  </si>
  <si>
    <t>verloren</t>
  </si>
  <si>
    <t>verschil</t>
  </si>
  <si>
    <t>punten</t>
  </si>
  <si>
    <t>Poule 4</t>
  </si>
  <si>
    <t>Poule 5</t>
  </si>
  <si>
    <t>Poule 6</t>
  </si>
  <si>
    <t>Poule 7</t>
  </si>
  <si>
    <t>Poule 8</t>
  </si>
  <si>
    <t>Poule 9</t>
  </si>
  <si>
    <t>Poule 10</t>
  </si>
  <si>
    <t>Poule 11</t>
  </si>
  <si>
    <t>Poule 12</t>
  </si>
  <si>
    <t>Poule 13</t>
  </si>
  <si>
    <t>Poule 14</t>
  </si>
  <si>
    <t>Poule 15</t>
  </si>
  <si>
    <t>Poule 16</t>
  </si>
  <si>
    <t>v</t>
  </si>
  <si>
    <t>Wedstrijden</t>
  </si>
  <si>
    <t>uitslag</t>
  </si>
  <si>
    <t>Nr</t>
  </si>
  <si>
    <t>-</t>
  </si>
  <si>
    <t>rank</t>
  </si>
  <si>
    <t>180's</t>
  </si>
  <si>
    <t>Hoogste uitworp</t>
  </si>
  <si>
    <t>leg verschil</t>
  </si>
  <si>
    <t>rank punten</t>
  </si>
  <si>
    <t>rank gewonnen</t>
  </si>
  <si>
    <t>rankg legs voor</t>
  </si>
  <si>
    <t>rank leg verschil</t>
  </si>
  <si>
    <t>bepaling ranking</t>
  </si>
  <si>
    <t>Legs</t>
  </si>
  <si>
    <t>Naam speler</t>
  </si>
  <si>
    <t>Schrijver:</t>
  </si>
  <si>
    <t>Best of 3</t>
  </si>
  <si>
    <t>uitworp</t>
  </si>
  <si>
    <t>1/16de finale</t>
  </si>
  <si>
    <t>1/8ste finale</t>
  </si>
  <si>
    <t>1/4 finale</t>
  </si>
  <si>
    <t>1/2 finale</t>
  </si>
  <si>
    <t>finale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</si>
  <si>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</si>
  <si>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</si>
  <si>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</si>
  <si>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</si>
  <si>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</si>
  <si>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</si>
  <si>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</si>
  <si>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</si>
  <si>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</si>
  <si>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</si>
  <si>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</si>
  <si>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</si>
  <si>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</si>
  <si>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</si>
  <si>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</si>
  <si>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</si>
  <si>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</si>
  <si>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</si>
  <si>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</si>
  <si>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y</t>
  </si>
  <si>
    <t>w</t>
  </si>
  <si>
    <t>x</t>
  </si>
  <si>
    <t>z</t>
  </si>
  <si>
    <t>Winnaar B-ronde</t>
  </si>
  <si>
    <t>Winnaar A-ronde</t>
  </si>
  <si>
    <t>j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</si>
  <si>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</si>
  <si>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</si>
  <si>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</si>
  <si>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</si>
  <si>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</si>
  <si>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</si>
  <si>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</si>
  <si>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</si>
  <si>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</si>
  <si>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</si>
  <si>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kk</t>
  </si>
  <si>
    <t>ll</t>
  </si>
  <si>
    <t>mm</t>
  </si>
  <si>
    <t>nn</t>
  </si>
  <si>
    <t>oo</t>
  </si>
  <si>
    <t>pp</t>
  </si>
  <si>
    <t>qq</t>
  </si>
  <si>
    <t>rr</t>
  </si>
  <si>
    <t>ss</t>
  </si>
  <si>
    <t>tt</t>
  </si>
  <si>
    <t>uu</t>
  </si>
  <si>
    <t>vv</t>
  </si>
  <si>
    <t>ww</t>
  </si>
  <si>
    <t>xx</t>
  </si>
  <si>
    <t>yy</t>
  </si>
  <si>
    <t>zz</t>
  </si>
  <si>
    <t>aaa</t>
  </si>
  <si>
    <t>bbb</t>
  </si>
  <si>
    <t>ccc</t>
  </si>
  <si>
    <t>ddd</t>
  </si>
  <si>
    <t>eee</t>
  </si>
  <si>
    <t>fff</t>
  </si>
  <si>
    <t>ggg</t>
  </si>
  <si>
    <t>hhh</t>
  </si>
  <si>
    <t>iii</t>
  </si>
  <si>
    <t>jjj</t>
  </si>
  <si>
    <t>mmm</t>
  </si>
  <si>
    <t>ooo</t>
  </si>
  <si>
    <t>ppp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</si>
</sst>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353C4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/>
    <xf numFmtId="0" fontId="0" fillId="0" borderId="1" xfId="0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2" borderId="0" xfId="0" applyFont="1" applyFill="1" applyBorder="1"/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1" fillId="3" borderId="2" xfId="0" applyFont="1" applyFill="1" applyBorder="1" applyAlignment="1"/>
    <xf numFmtId="0" fontId="1" fillId="3" borderId="0" xfId="0" applyFont="1" applyFill="1" applyBorder="1" applyAlignment="1"/>
    <xf numFmtId="0" fontId="0" fillId="2" borderId="0" xfId="0" applyFill="1" applyAlignment="1">
      <alignment horizontal="center"/>
    </xf>
    <xf numFmtId="1" fontId="0" fillId="0" borderId="0" xfId="0" applyNumberFormat="1" applyFill="1" applyBorder="1"/>
    <xf numFmtId="0" fontId="0" fillId="0" borderId="3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left"/>
    </xf>
    <xf numFmtId="0" fontId="0" fillId="4" borderId="6" xfId="0" applyFill="1" applyBorder="1"/>
    <xf numFmtId="0" fontId="0" fillId="4" borderId="7" xfId="0" applyFill="1" applyBorder="1"/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5" borderId="1" xfId="0" applyFill="1" applyBorder="1" applyAlignment="1">
      <alignment horizontal="center" vertical="center"/>
    </xf>
    <xf numFmtId="0" fontId="3" fillId="0" borderId="8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</xdr:colOff>
      <xdr:row>3</xdr:row>
      <xdr:rowOff>3810</xdr:rowOff>
    </xdr:from>
    <xdr:to>
      <xdr:col>3</xdr:col>
      <xdr:colOff>0</xdr:colOff>
      <xdr:row>5</xdr:row>
      <xdr:rowOff>0</xdr:rowOff>
    </xdr:to>
    <xdr:cxnSp macro="">
      <xdr:nvCxnSpPr>
        <xdr:cNvPr id="5" name="Verbindingslijn: gebogen 4">
          <a:extLst>
            <a:ext uri="{FF2B5EF4-FFF2-40B4-BE49-F238E27FC236}">
              <a16:creationId xmlns:a16="http://schemas.microsoft.com/office/drawing/2014/main" id="{0F2235B0-68C0-8A38-85AE-492D671F3305}"/>
            </a:ext>
          </a:extLst>
        </xdr:cNvPr>
        <xdr:cNvCxnSpPr/>
      </xdr:nvCxnSpPr>
      <xdr:spPr>
        <a:xfrm>
          <a:off x="2476500" y="556260"/>
          <a:ext cx="1272540" cy="54483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2205990</xdr:colOff>
      <xdr:row>5</xdr:row>
      <xdr:rowOff>0</xdr:rowOff>
    </xdr:from>
    <xdr:to>
      <xdr:col>3</xdr:col>
      <xdr:colOff>11430</xdr:colOff>
      <xdr:row>7</xdr:row>
      <xdr:rowOff>0</xdr:rowOff>
    </xdr:to>
    <xdr:cxnSp macro="">
      <xdr:nvCxnSpPr>
        <xdr:cNvPr id="7" name="Verbindingslijn: gebogen 6">
          <a:extLst>
            <a:ext uri="{FF2B5EF4-FFF2-40B4-BE49-F238E27FC236}">
              <a16:creationId xmlns:a16="http://schemas.microsoft.com/office/drawing/2014/main" id="{CC952D3D-5568-8934-AEA3-77788BBB6D3D}"/>
            </a:ext>
          </a:extLst>
        </xdr:cNvPr>
        <xdr:cNvCxnSpPr/>
      </xdr:nvCxnSpPr>
      <xdr:spPr>
        <a:xfrm flipV="1">
          <a:off x="2465070" y="1108710"/>
          <a:ext cx="1299210" cy="55626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</xdr:colOff>
      <xdr:row>11</xdr:row>
      <xdr:rowOff>0</xdr:rowOff>
    </xdr:from>
    <xdr:to>
      <xdr:col>3</xdr:col>
      <xdr:colOff>3810</xdr:colOff>
      <xdr:row>13</xdr:row>
      <xdr:rowOff>0</xdr:rowOff>
    </xdr:to>
    <xdr:cxnSp macro="">
      <xdr:nvCxnSpPr>
        <xdr:cNvPr id="15" name="Verbindingslijn: gebogen 14">
          <a:extLst>
            <a:ext uri="{FF2B5EF4-FFF2-40B4-BE49-F238E27FC236}">
              <a16:creationId xmlns:a16="http://schemas.microsoft.com/office/drawing/2014/main" id="{91FE72B8-88E9-4A37-862B-2799FEED5239}"/>
            </a:ext>
          </a:extLst>
        </xdr:cNvPr>
        <xdr:cNvCxnSpPr/>
      </xdr:nvCxnSpPr>
      <xdr:spPr>
        <a:xfrm>
          <a:off x="2484120" y="2769870"/>
          <a:ext cx="1272540" cy="54483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13</xdr:row>
      <xdr:rowOff>0</xdr:rowOff>
    </xdr:from>
    <xdr:to>
      <xdr:col>3</xdr:col>
      <xdr:colOff>19050</xdr:colOff>
      <xdr:row>14</xdr:row>
      <xdr:rowOff>179070</xdr:rowOff>
    </xdr:to>
    <xdr:cxnSp macro="">
      <xdr:nvCxnSpPr>
        <xdr:cNvPr id="16" name="Verbindingslijn: gebogen 15">
          <a:extLst>
            <a:ext uri="{FF2B5EF4-FFF2-40B4-BE49-F238E27FC236}">
              <a16:creationId xmlns:a16="http://schemas.microsoft.com/office/drawing/2014/main" id="{748B342D-6A6D-460F-8057-132B6F74FB58}"/>
            </a:ext>
          </a:extLst>
        </xdr:cNvPr>
        <xdr:cNvCxnSpPr/>
      </xdr:nvCxnSpPr>
      <xdr:spPr>
        <a:xfrm flipV="1">
          <a:off x="2472690" y="3322320"/>
          <a:ext cx="1299210" cy="55626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</xdr:colOff>
      <xdr:row>19</xdr:row>
      <xdr:rowOff>0</xdr:rowOff>
    </xdr:from>
    <xdr:to>
      <xdr:col>3</xdr:col>
      <xdr:colOff>3810</xdr:colOff>
      <xdr:row>21</xdr:row>
      <xdr:rowOff>0</xdr:rowOff>
    </xdr:to>
    <xdr:cxnSp macro="">
      <xdr:nvCxnSpPr>
        <xdr:cNvPr id="17" name="Verbindingslijn: gebogen 16">
          <a:extLst>
            <a:ext uri="{FF2B5EF4-FFF2-40B4-BE49-F238E27FC236}">
              <a16:creationId xmlns:a16="http://schemas.microsoft.com/office/drawing/2014/main" id="{E1E5532B-4D88-43DA-8558-6CC6B12BA1AA}"/>
            </a:ext>
          </a:extLst>
        </xdr:cNvPr>
        <xdr:cNvCxnSpPr/>
      </xdr:nvCxnSpPr>
      <xdr:spPr>
        <a:xfrm>
          <a:off x="2484120" y="4987290"/>
          <a:ext cx="1272540" cy="54483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0</xdr:rowOff>
    </xdr:from>
    <xdr:to>
      <xdr:col>3</xdr:col>
      <xdr:colOff>19050</xdr:colOff>
      <xdr:row>22</xdr:row>
      <xdr:rowOff>179070</xdr:rowOff>
    </xdr:to>
    <xdr:cxnSp macro="">
      <xdr:nvCxnSpPr>
        <xdr:cNvPr id="18" name="Verbindingslijn: gebogen 17">
          <a:extLst>
            <a:ext uri="{FF2B5EF4-FFF2-40B4-BE49-F238E27FC236}">
              <a16:creationId xmlns:a16="http://schemas.microsoft.com/office/drawing/2014/main" id="{D3316DCB-32FA-4CA8-A2E1-ADE936229C01}"/>
            </a:ext>
          </a:extLst>
        </xdr:cNvPr>
        <xdr:cNvCxnSpPr/>
      </xdr:nvCxnSpPr>
      <xdr:spPr>
        <a:xfrm flipV="1">
          <a:off x="2472690" y="5539740"/>
          <a:ext cx="1299210" cy="55626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</xdr:colOff>
      <xdr:row>27</xdr:row>
      <xdr:rowOff>0</xdr:rowOff>
    </xdr:from>
    <xdr:to>
      <xdr:col>3</xdr:col>
      <xdr:colOff>3810</xdr:colOff>
      <xdr:row>29</xdr:row>
      <xdr:rowOff>0</xdr:rowOff>
    </xdr:to>
    <xdr:cxnSp macro="">
      <xdr:nvCxnSpPr>
        <xdr:cNvPr id="19" name="Verbindingslijn: gebogen 18">
          <a:extLst>
            <a:ext uri="{FF2B5EF4-FFF2-40B4-BE49-F238E27FC236}">
              <a16:creationId xmlns:a16="http://schemas.microsoft.com/office/drawing/2014/main" id="{D5F50D0E-C5C8-4DB4-B2D9-2F097070D716}"/>
            </a:ext>
          </a:extLst>
        </xdr:cNvPr>
        <xdr:cNvCxnSpPr/>
      </xdr:nvCxnSpPr>
      <xdr:spPr>
        <a:xfrm>
          <a:off x="2484120" y="7212330"/>
          <a:ext cx="1272540" cy="54483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0</xdr:rowOff>
    </xdr:from>
    <xdr:to>
      <xdr:col>3</xdr:col>
      <xdr:colOff>19050</xdr:colOff>
      <xdr:row>30</xdr:row>
      <xdr:rowOff>179070</xdr:rowOff>
    </xdr:to>
    <xdr:cxnSp macro="">
      <xdr:nvCxnSpPr>
        <xdr:cNvPr id="20" name="Verbindingslijn: gebogen 19">
          <a:extLst>
            <a:ext uri="{FF2B5EF4-FFF2-40B4-BE49-F238E27FC236}">
              <a16:creationId xmlns:a16="http://schemas.microsoft.com/office/drawing/2014/main" id="{FC5E2582-1E77-4928-929D-15EA284339DB}"/>
            </a:ext>
          </a:extLst>
        </xdr:cNvPr>
        <xdr:cNvCxnSpPr/>
      </xdr:nvCxnSpPr>
      <xdr:spPr>
        <a:xfrm flipV="1">
          <a:off x="2472690" y="7764780"/>
          <a:ext cx="1299210" cy="55626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</xdr:colOff>
      <xdr:row>35</xdr:row>
      <xdr:rowOff>0</xdr:rowOff>
    </xdr:from>
    <xdr:to>
      <xdr:col>3</xdr:col>
      <xdr:colOff>3810</xdr:colOff>
      <xdr:row>37</xdr:row>
      <xdr:rowOff>0</xdr:rowOff>
    </xdr:to>
    <xdr:cxnSp macro="">
      <xdr:nvCxnSpPr>
        <xdr:cNvPr id="21" name="Verbindingslijn: gebogen 20">
          <a:extLst>
            <a:ext uri="{FF2B5EF4-FFF2-40B4-BE49-F238E27FC236}">
              <a16:creationId xmlns:a16="http://schemas.microsoft.com/office/drawing/2014/main" id="{49D6A063-D2AC-487F-B7BF-80DCDD00A07E}"/>
            </a:ext>
          </a:extLst>
        </xdr:cNvPr>
        <xdr:cNvCxnSpPr/>
      </xdr:nvCxnSpPr>
      <xdr:spPr>
        <a:xfrm>
          <a:off x="2484120" y="9429750"/>
          <a:ext cx="1272540" cy="54483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37</xdr:row>
      <xdr:rowOff>0</xdr:rowOff>
    </xdr:from>
    <xdr:to>
      <xdr:col>3</xdr:col>
      <xdr:colOff>19050</xdr:colOff>
      <xdr:row>38</xdr:row>
      <xdr:rowOff>179070</xdr:rowOff>
    </xdr:to>
    <xdr:cxnSp macro="">
      <xdr:nvCxnSpPr>
        <xdr:cNvPr id="22" name="Verbindingslijn: gebogen 21">
          <a:extLst>
            <a:ext uri="{FF2B5EF4-FFF2-40B4-BE49-F238E27FC236}">
              <a16:creationId xmlns:a16="http://schemas.microsoft.com/office/drawing/2014/main" id="{025E84F6-3FE9-4E1B-9D02-B64E7F7C6E75}"/>
            </a:ext>
          </a:extLst>
        </xdr:cNvPr>
        <xdr:cNvCxnSpPr/>
      </xdr:nvCxnSpPr>
      <xdr:spPr>
        <a:xfrm flipV="1">
          <a:off x="2472690" y="9982200"/>
          <a:ext cx="1299210" cy="55626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</xdr:colOff>
      <xdr:row>43</xdr:row>
      <xdr:rowOff>0</xdr:rowOff>
    </xdr:from>
    <xdr:to>
      <xdr:col>3</xdr:col>
      <xdr:colOff>3810</xdr:colOff>
      <xdr:row>45</xdr:row>
      <xdr:rowOff>0</xdr:rowOff>
    </xdr:to>
    <xdr:cxnSp macro="">
      <xdr:nvCxnSpPr>
        <xdr:cNvPr id="23" name="Verbindingslijn: gebogen 22">
          <a:extLst>
            <a:ext uri="{FF2B5EF4-FFF2-40B4-BE49-F238E27FC236}">
              <a16:creationId xmlns:a16="http://schemas.microsoft.com/office/drawing/2014/main" id="{90DF4759-1FF2-4270-B36A-7BD20CDEC414}"/>
            </a:ext>
          </a:extLst>
        </xdr:cNvPr>
        <xdr:cNvCxnSpPr/>
      </xdr:nvCxnSpPr>
      <xdr:spPr>
        <a:xfrm>
          <a:off x="2484120" y="11647170"/>
          <a:ext cx="1272540" cy="54483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45</xdr:row>
      <xdr:rowOff>0</xdr:rowOff>
    </xdr:from>
    <xdr:to>
      <xdr:col>3</xdr:col>
      <xdr:colOff>19050</xdr:colOff>
      <xdr:row>46</xdr:row>
      <xdr:rowOff>179070</xdr:rowOff>
    </xdr:to>
    <xdr:cxnSp macro="">
      <xdr:nvCxnSpPr>
        <xdr:cNvPr id="24" name="Verbindingslijn: gebogen 23">
          <a:extLst>
            <a:ext uri="{FF2B5EF4-FFF2-40B4-BE49-F238E27FC236}">
              <a16:creationId xmlns:a16="http://schemas.microsoft.com/office/drawing/2014/main" id="{2A4410C5-E54F-466D-9C82-490F20720A58}"/>
            </a:ext>
          </a:extLst>
        </xdr:cNvPr>
        <xdr:cNvCxnSpPr/>
      </xdr:nvCxnSpPr>
      <xdr:spPr>
        <a:xfrm flipV="1">
          <a:off x="2472690" y="12199620"/>
          <a:ext cx="1299210" cy="55626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</xdr:colOff>
      <xdr:row>51</xdr:row>
      <xdr:rowOff>0</xdr:rowOff>
    </xdr:from>
    <xdr:to>
      <xdr:col>3</xdr:col>
      <xdr:colOff>3810</xdr:colOff>
      <xdr:row>53</xdr:row>
      <xdr:rowOff>0</xdr:rowOff>
    </xdr:to>
    <xdr:cxnSp macro="">
      <xdr:nvCxnSpPr>
        <xdr:cNvPr id="27" name="Verbindingslijn: gebogen 26">
          <a:extLst>
            <a:ext uri="{FF2B5EF4-FFF2-40B4-BE49-F238E27FC236}">
              <a16:creationId xmlns:a16="http://schemas.microsoft.com/office/drawing/2014/main" id="{C773C1E8-C091-4928-AC85-CFC54D468B7C}"/>
            </a:ext>
          </a:extLst>
        </xdr:cNvPr>
        <xdr:cNvCxnSpPr/>
      </xdr:nvCxnSpPr>
      <xdr:spPr>
        <a:xfrm>
          <a:off x="2484120" y="13864590"/>
          <a:ext cx="1272540" cy="54483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53</xdr:row>
      <xdr:rowOff>0</xdr:rowOff>
    </xdr:from>
    <xdr:to>
      <xdr:col>3</xdr:col>
      <xdr:colOff>19050</xdr:colOff>
      <xdr:row>54</xdr:row>
      <xdr:rowOff>179070</xdr:rowOff>
    </xdr:to>
    <xdr:cxnSp macro="">
      <xdr:nvCxnSpPr>
        <xdr:cNvPr id="28" name="Verbindingslijn: gebogen 27">
          <a:extLst>
            <a:ext uri="{FF2B5EF4-FFF2-40B4-BE49-F238E27FC236}">
              <a16:creationId xmlns:a16="http://schemas.microsoft.com/office/drawing/2014/main" id="{5E5A51BF-8BC3-49D3-9993-5BBDD9200F97}"/>
            </a:ext>
          </a:extLst>
        </xdr:cNvPr>
        <xdr:cNvCxnSpPr/>
      </xdr:nvCxnSpPr>
      <xdr:spPr>
        <a:xfrm flipV="1">
          <a:off x="2472690" y="14417040"/>
          <a:ext cx="1299210" cy="55626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</xdr:colOff>
      <xdr:row>59</xdr:row>
      <xdr:rowOff>0</xdr:rowOff>
    </xdr:from>
    <xdr:to>
      <xdr:col>3</xdr:col>
      <xdr:colOff>3810</xdr:colOff>
      <xdr:row>61</xdr:row>
      <xdr:rowOff>0</xdr:rowOff>
    </xdr:to>
    <xdr:cxnSp macro="">
      <xdr:nvCxnSpPr>
        <xdr:cNvPr id="29" name="Verbindingslijn: gebogen 28">
          <a:extLst>
            <a:ext uri="{FF2B5EF4-FFF2-40B4-BE49-F238E27FC236}">
              <a16:creationId xmlns:a16="http://schemas.microsoft.com/office/drawing/2014/main" id="{5C4E7EDD-91C9-4979-B52B-309A3EE2E0FB}"/>
            </a:ext>
          </a:extLst>
        </xdr:cNvPr>
        <xdr:cNvCxnSpPr/>
      </xdr:nvCxnSpPr>
      <xdr:spPr>
        <a:xfrm>
          <a:off x="2484120" y="16082010"/>
          <a:ext cx="1272540" cy="54483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61</xdr:row>
      <xdr:rowOff>0</xdr:rowOff>
    </xdr:from>
    <xdr:to>
      <xdr:col>3</xdr:col>
      <xdr:colOff>19050</xdr:colOff>
      <xdr:row>62</xdr:row>
      <xdr:rowOff>179070</xdr:rowOff>
    </xdr:to>
    <xdr:cxnSp macro="">
      <xdr:nvCxnSpPr>
        <xdr:cNvPr id="30" name="Verbindingslijn: gebogen 29">
          <a:extLst>
            <a:ext uri="{FF2B5EF4-FFF2-40B4-BE49-F238E27FC236}">
              <a16:creationId xmlns:a16="http://schemas.microsoft.com/office/drawing/2014/main" id="{1FD78B6C-2C13-49C4-A3B5-E9FB5F8D5B55}"/>
            </a:ext>
          </a:extLst>
        </xdr:cNvPr>
        <xdr:cNvCxnSpPr/>
      </xdr:nvCxnSpPr>
      <xdr:spPr>
        <a:xfrm flipV="1">
          <a:off x="2472690" y="16634460"/>
          <a:ext cx="1299210" cy="55626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4763</xdr:colOff>
      <xdr:row>5</xdr:row>
      <xdr:rowOff>0</xdr:rowOff>
    </xdr:from>
    <xdr:to>
      <xdr:col>6</xdr:col>
      <xdr:colOff>0</xdr:colOff>
      <xdr:row>9</xdr:row>
      <xdr:rowOff>0</xdr:rowOff>
    </xdr:to>
    <xdr:cxnSp macro="">
      <xdr:nvCxnSpPr>
        <xdr:cNvPr id="32" name="Verbindingslijn: gebogen 31">
          <a:extLst>
            <a:ext uri="{FF2B5EF4-FFF2-40B4-BE49-F238E27FC236}">
              <a16:creationId xmlns:a16="http://schemas.microsoft.com/office/drawing/2014/main" id="{DC71104B-F652-0683-4E4E-4DE0A5E13C2D}"/>
            </a:ext>
          </a:extLst>
        </xdr:cNvPr>
        <xdr:cNvCxnSpPr/>
      </xdr:nvCxnSpPr>
      <xdr:spPr>
        <a:xfrm>
          <a:off x="6224588" y="1095375"/>
          <a:ext cx="1266825" cy="110490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2200275</xdr:colOff>
      <xdr:row>9</xdr:row>
      <xdr:rowOff>0</xdr:rowOff>
    </xdr:from>
    <xdr:to>
      <xdr:col>6</xdr:col>
      <xdr:colOff>23813</xdr:colOff>
      <xdr:row>13</xdr:row>
      <xdr:rowOff>0</xdr:rowOff>
    </xdr:to>
    <xdr:cxnSp macro="">
      <xdr:nvCxnSpPr>
        <xdr:cNvPr id="34" name="Verbindingslijn: gebogen 33">
          <a:extLst>
            <a:ext uri="{FF2B5EF4-FFF2-40B4-BE49-F238E27FC236}">
              <a16:creationId xmlns:a16="http://schemas.microsoft.com/office/drawing/2014/main" id="{41192371-8164-F5E0-CA18-3CAD5F6A5856}"/>
            </a:ext>
          </a:extLst>
        </xdr:cNvPr>
        <xdr:cNvCxnSpPr/>
      </xdr:nvCxnSpPr>
      <xdr:spPr>
        <a:xfrm flipV="1">
          <a:off x="5705475" y="1665514"/>
          <a:ext cx="806224" cy="740229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21</xdr:row>
      <xdr:rowOff>0</xdr:rowOff>
    </xdr:from>
    <xdr:to>
      <xdr:col>6</xdr:col>
      <xdr:colOff>9525</xdr:colOff>
      <xdr:row>25</xdr:row>
      <xdr:rowOff>0</xdr:rowOff>
    </xdr:to>
    <xdr:cxnSp macro="">
      <xdr:nvCxnSpPr>
        <xdr:cNvPr id="35" name="Verbindingslijn: gebogen 34">
          <a:extLst>
            <a:ext uri="{FF2B5EF4-FFF2-40B4-BE49-F238E27FC236}">
              <a16:creationId xmlns:a16="http://schemas.microsoft.com/office/drawing/2014/main" id="{7665E00B-9AAC-44AD-864B-D6E8A826D968}"/>
            </a:ext>
          </a:extLst>
        </xdr:cNvPr>
        <xdr:cNvCxnSpPr/>
      </xdr:nvCxnSpPr>
      <xdr:spPr>
        <a:xfrm>
          <a:off x="6238875" y="5510213"/>
          <a:ext cx="1266825" cy="110490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25</xdr:row>
      <xdr:rowOff>0</xdr:rowOff>
    </xdr:from>
    <xdr:to>
      <xdr:col>6</xdr:col>
      <xdr:colOff>38100</xdr:colOff>
      <xdr:row>29</xdr:row>
      <xdr:rowOff>0</xdr:rowOff>
    </xdr:to>
    <xdr:cxnSp macro="">
      <xdr:nvCxnSpPr>
        <xdr:cNvPr id="36" name="Verbindingslijn: gebogen 35">
          <a:extLst>
            <a:ext uri="{FF2B5EF4-FFF2-40B4-BE49-F238E27FC236}">
              <a16:creationId xmlns:a16="http://schemas.microsoft.com/office/drawing/2014/main" id="{EA481391-C373-4E6C-8A18-72711A249915}"/>
            </a:ext>
          </a:extLst>
        </xdr:cNvPr>
        <xdr:cNvCxnSpPr/>
      </xdr:nvCxnSpPr>
      <xdr:spPr>
        <a:xfrm flipV="1">
          <a:off x="6219825" y="6619876"/>
          <a:ext cx="1314450" cy="1109662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37</xdr:row>
      <xdr:rowOff>0</xdr:rowOff>
    </xdr:from>
    <xdr:to>
      <xdr:col>6</xdr:col>
      <xdr:colOff>9525</xdr:colOff>
      <xdr:row>41</xdr:row>
      <xdr:rowOff>0</xdr:rowOff>
    </xdr:to>
    <xdr:cxnSp macro="">
      <xdr:nvCxnSpPr>
        <xdr:cNvPr id="37" name="Verbindingslijn: gebogen 36">
          <a:extLst>
            <a:ext uri="{FF2B5EF4-FFF2-40B4-BE49-F238E27FC236}">
              <a16:creationId xmlns:a16="http://schemas.microsoft.com/office/drawing/2014/main" id="{3473E9D1-1E20-45D8-88E5-D263809DCCA2}"/>
            </a:ext>
          </a:extLst>
        </xdr:cNvPr>
        <xdr:cNvCxnSpPr/>
      </xdr:nvCxnSpPr>
      <xdr:spPr>
        <a:xfrm>
          <a:off x="6238875" y="9920288"/>
          <a:ext cx="1266825" cy="110490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38100</xdr:colOff>
      <xdr:row>45</xdr:row>
      <xdr:rowOff>0</xdr:rowOff>
    </xdr:to>
    <xdr:cxnSp macro="">
      <xdr:nvCxnSpPr>
        <xdr:cNvPr id="38" name="Verbindingslijn: gebogen 37">
          <a:extLst>
            <a:ext uri="{FF2B5EF4-FFF2-40B4-BE49-F238E27FC236}">
              <a16:creationId xmlns:a16="http://schemas.microsoft.com/office/drawing/2014/main" id="{5F7B6ADB-F957-4296-92A2-D7818EC4CBA9}"/>
            </a:ext>
          </a:extLst>
        </xdr:cNvPr>
        <xdr:cNvCxnSpPr/>
      </xdr:nvCxnSpPr>
      <xdr:spPr>
        <a:xfrm flipV="1">
          <a:off x="6219825" y="11029951"/>
          <a:ext cx="1314450" cy="1109662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53</xdr:row>
      <xdr:rowOff>0</xdr:rowOff>
    </xdr:from>
    <xdr:to>
      <xdr:col>6</xdr:col>
      <xdr:colOff>9525</xdr:colOff>
      <xdr:row>57</xdr:row>
      <xdr:rowOff>0</xdr:rowOff>
    </xdr:to>
    <xdr:cxnSp macro="">
      <xdr:nvCxnSpPr>
        <xdr:cNvPr id="39" name="Verbindingslijn: gebogen 38">
          <a:extLst>
            <a:ext uri="{FF2B5EF4-FFF2-40B4-BE49-F238E27FC236}">
              <a16:creationId xmlns:a16="http://schemas.microsoft.com/office/drawing/2014/main" id="{0958D2AF-77CE-463E-BB3F-E56F6576ABE8}"/>
            </a:ext>
          </a:extLst>
        </xdr:cNvPr>
        <xdr:cNvCxnSpPr/>
      </xdr:nvCxnSpPr>
      <xdr:spPr>
        <a:xfrm>
          <a:off x="6238875" y="14330363"/>
          <a:ext cx="1266825" cy="110490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57</xdr:row>
      <xdr:rowOff>0</xdr:rowOff>
    </xdr:from>
    <xdr:to>
      <xdr:col>6</xdr:col>
      <xdr:colOff>38100</xdr:colOff>
      <xdr:row>61</xdr:row>
      <xdr:rowOff>0</xdr:rowOff>
    </xdr:to>
    <xdr:cxnSp macro="">
      <xdr:nvCxnSpPr>
        <xdr:cNvPr id="40" name="Verbindingslijn: gebogen 39">
          <a:extLst>
            <a:ext uri="{FF2B5EF4-FFF2-40B4-BE49-F238E27FC236}">
              <a16:creationId xmlns:a16="http://schemas.microsoft.com/office/drawing/2014/main" id="{F8D34268-4870-497F-88AB-FA89058A20B0}"/>
            </a:ext>
          </a:extLst>
        </xdr:cNvPr>
        <xdr:cNvCxnSpPr/>
      </xdr:nvCxnSpPr>
      <xdr:spPr>
        <a:xfrm flipV="1">
          <a:off x="6219825" y="15440026"/>
          <a:ext cx="1314450" cy="1109662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9</xdr:row>
      <xdr:rowOff>23809</xdr:rowOff>
    </xdr:from>
    <xdr:to>
      <xdr:col>8</xdr:col>
      <xdr:colOff>757240</xdr:colOff>
      <xdr:row>17</xdr:row>
      <xdr:rowOff>33340</xdr:rowOff>
    </xdr:to>
    <xdr:cxnSp macro="">
      <xdr:nvCxnSpPr>
        <xdr:cNvPr id="71" name="Verbindingslijn: gebogen 70">
          <a:extLst>
            <a:ext uri="{FF2B5EF4-FFF2-40B4-BE49-F238E27FC236}">
              <a16:creationId xmlns:a16="http://schemas.microsoft.com/office/drawing/2014/main" id="{3E2F59BC-9477-966A-FC9E-B91FCF2B4EB8}"/>
            </a:ext>
          </a:extLst>
        </xdr:cNvPr>
        <xdr:cNvCxnSpPr/>
      </xdr:nvCxnSpPr>
      <xdr:spPr>
        <a:xfrm rot="16200000" flipH="1">
          <a:off x="8593930" y="2035967"/>
          <a:ext cx="1476381" cy="747715"/>
        </a:xfrm>
        <a:prstGeom prst="bentConnector3">
          <a:avLst>
            <a:gd name="adj1" fmla="val 97742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14288</xdr:colOff>
      <xdr:row>17</xdr:row>
      <xdr:rowOff>14288</xdr:rowOff>
    </xdr:from>
    <xdr:to>
      <xdr:col>9</xdr:col>
      <xdr:colOff>4764</xdr:colOff>
      <xdr:row>25</xdr:row>
      <xdr:rowOff>23813</xdr:rowOff>
    </xdr:to>
    <xdr:cxnSp macro="">
      <xdr:nvCxnSpPr>
        <xdr:cNvPr id="77" name="Verbindingslijn: gebogen 76">
          <a:extLst>
            <a:ext uri="{FF2B5EF4-FFF2-40B4-BE49-F238E27FC236}">
              <a16:creationId xmlns:a16="http://schemas.microsoft.com/office/drawing/2014/main" id="{60538302-5E3A-2660-8520-77DA7650CFA3}"/>
            </a:ext>
          </a:extLst>
        </xdr:cNvPr>
        <xdr:cNvCxnSpPr/>
      </xdr:nvCxnSpPr>
      <xdr:spPr>
        <a:xfrm rot="5400000" flipH="1" flipV="1">
          <a:off x="8603457" y="3488532"/>
          <a:ext cx="1476375" cy="757238"/>
        </a:xfrm>
        <a:prstGeom prst="bentConnector3">
          <a:avLst>
            <a:gd name="adj1" fmla="val 100645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747715</xdr:colOff>
      <xdr:row>49</xdr:row>
      <xdr:rowOff>9531</xdr:rowOff>
    </xdr:to>
    <xdr:cxnSp macro="">
      <xdr:nvCxnSpPr>
        <xdr:cNvPr id="80" name="Verbindingslijn: gebogen 79">
          <a:extLst>
            <a:ext uri="{FF2B5EF4-FFF2-40B4-BE49-F238E27FC236}">
              <a16:creationId xmlns:a16="http://schemas.microsoft.com/office/drawing/2014/main" id="{B1F00B41-3AC0-4108-ACF3-62ACD53F8CF8}"/>
            </a:ext>
          </a:extLst>
        </xdr:cNvPr>
        <xdr:cNvCxnSpPr/>
      </xdr:nvCxnSpPr>
      <xdr:spPr>
        <a:xfrm rot="16200000" flipH="1">
          <a:off x="8584405" y="7879558"/>
          <a:ext cx="1476381" cy="747715"/>
        </a:xfrm>
        <a:prstGeom prst="bentConnector3">
          <a:avLst>
            <a:gd name="adj1" fmla="val 97742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4763</xdr:colOff>
      <xdr:row>48</xdr:row>
      <xdr:rowOff>171454</xdr:rowOff>
    </xdr:from>
    <xdr:to>
      <xdr:col>8</xdr:col>
      <xdr:colOff>762001</xdr:colOff>
      <xdr:row>57</xdr:row>
      <xdr:rowOff>4</xdr:rowOff>
    </xdr:to>
    <xdr:cxnSp macro="">
      <xdr:nvCxnSpPr>
        <xdr:cNvPr id="81" name="Verbindingslijn: gebogen 80">
          <a:extLst>
            <a:ext uri="{FF2B5EF4-FFF2-40B4-BE49-F238E27FC236}">
              <a16:creationId xmlns:a16="http://schemas.microsoft.com/office/drawing/2014/main" id="{7F09E67B-1758-4DD5-8466-8EF47022B3A3}"/>
            </a:ext>
          </a:extLst>
        </xdr:cNvPr>
        <xdr:cNvCxnSpPr/>
      </xdr:nvCxnSpPr>
      <xdr:spPr>
        <a:xfrm rot="5400000" flipH="1" flipV="1">
          <a:off x="8593932" y="9332123"/>
          <a:ext cx="1476375" cy="757238"/>
        </a:xfrm>
        <a:prstGeom prst="bentConnector3">
          <a:avLst>
            <a:gd name="adj1" fmla="val 100645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16</xdr:row>
      <xdr:rowOff>176213</xdr:rowOff>
    </xdr:from>
    <xdr:to>
      <xdr:col>12</xdr:col>
      <xdr:colOff>0</xdr:colOff>
      <xdr:row>32</xdr:row>
      <xdr:rowOff>19050</xdr:rowOff>
    </xdr:to>
    <xdr:cxnSp macro="">
      <xdr:nvCxnSpPr>
        <xdr:cNvPr id="83" name="Verbindingslijn: gebogen 82">
          <a:extLst>
            <a:ext uri="{FF2B5EF4-FFF2-40B4-BE49-F238E27FC236}">
              <a16:creationId xmlns:a16="http://schemas.microsoft.com/office/drawing/2014/main" id="{169BF585-C5DC-4E73-F7DC-D138D7BD519F}"/>
            </a:ext>
          </a:extLst>
        </xdr:cNvPr>
        <xdr:cNvCxnSpPr/>
      </xdr:nvCxnSpPr>
      <xdr:spPr>
        <a:xfrm rot="16200000" flipH="1">
          <a:off x="11120438" y="4186238"/>
          <a:ext cx="2781300" cy="628650"/>
        </a:xfrm>
        <a:prstGeom prst="bentConnector3">
          <a:avLst>
            <a:gd name="adj1" fmla="val 99658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9526</xdr:colOff>
      <xdr:row>32</xdr:row>
      <xdr:rowOff>42862</xdr:rowOff>
    </xdr:from>
    <xdr:to>
      <xdr:col>12</xdr:col>
      <xdr:colOff>1</xdr:colOff>
      <xdr:row>49</xdr:row>
      <xdr:rowOff>14288</xdr:rowOff>
    </xdr:to>
    <xdr:cxnSp macro="">
      <xdr:nvCxnSpPr>
        <xdr:cNvPr id="86" name="Verbindingslijn: gebogen 85">
          <a:extLst>
            <a:ext uri="{FF2B5EF4-FFF2-40B4-BE49-F238E27FC236}">
              <a16:creationId xmlns:a16="http://schemas.microsoft.com/office/drawing/2014/main" id="{974F7C69-A03C-9489-92CD-93CE440483A1}"/>
            </a:ext>
          </a:extLst>
        </xdr:cNvPr>
        <xdr:cNvCxnSpPr/>
      </xdr:nvCxnSpPr>
      <xdr:spPr>
        <a:xfrm rot="5400000" flipH="1" flipV="1">
          <a:off x="10965657" y="7146132"/>
          <a:ext cx="3090863" cy="628650"/>
        </a:xfrm>
        <a:prstGeom prst="bentConnector3">
          <a:avLst>
            <a:gd name="adj1" fmla="val 101002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16328</xdr:colOff>
      <xdr:row>33</xdr:row>
      <xdr:rowOff>81643</xdr:rowOff>
    </xdr:from>
    <xdr:to>
      <xdr:col>17</xdr:col>
      <xdr:colOff>114300</xdr:colOff>
      <xdr:row>33</xdr:row>
      <xdr:rowOff>81643</xdr:rowOff>
    </xdr:to>
    <xdr:cxnSp macro="">
      <xdr:nvCxnSpPr>
        <xdr:cNvPr id="90" name="Rechte verbindingslijn 89">
          <a:extLst>
            <a:ext uri="{FF2B5EF4-FFF2-40B4-BE49-F238E27FC236}">
              <a16:creationId xmlns:a16="http://schemas.microsoft.com/office/drawing/2014/main" id="{6E4014BD-EAD7-6343-5C1C-CEA9DAB172BF}"/>
            </a:ext>
          </a:extLst>
        </xdr:cNvPr>
        <xdr:cNvCxnSpPr/>
      </xdr:nvCxnSpPr>
      <xdr:spPr>
        <a:xfrm>
          <a:off x="16328" y="6188529"/>
          <a:ext cx="18924815" cy="0"/>
        </a:xfrm>
        <a:prstGeom prst="line">
          <a:avLst/>
        </a:prstGeom>
        <a:ln w="762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</xdr:colOff>
      <xdr:row>3</xdr:row>
      <xdr:rowOff>3810</xdr:rowOff>
    </xdr:from>
    <xdr:to>
      <xdr:col>3</xdr:col>
      <xdr:colOff>0</xdr:colOff>
      <xdr:row>5</xdr:row>
      <xdr:rowOff>0</xdr:rowOff>
    </xdr:to>
    <xdr:cxnSp macro="">
      <xdr:nvCxnSpPr>
        <xdr:cNvPr id="2" name="Verbindingslijn: gebogen 1">
          <a:extLst>
            <a:ext uri="{FF2B5EF4-FFF2-40B4-BE49-F238E27FC236}">
              <a16:creationId xmlns:a16="http://schemas.microsoft.com/office/drawing/2014/main" id="{A380E24C-6685-433D-9ED7-F47944A4E518}"/>
            </a:ext>
          </a:extLst>
        </xdr:cNvPr>
        <xdr:cNvCxnSpPr/>
      </xdr:nvCxnSpPr>
      <xdr:spPr>
        <a:xfrm>
          <a:off x="2476500" y="552450"/>
          <a:ext cx="762000" cy="36195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2205990</xdr:colOff>
      <xdr:row>5</xdr:row>
      <xdr:rowOff>0</xdr:rowOff>
    </xdr:from>
    <xdr:to>
      <xdr:col>3</xdr:col>
      <xdr:colOff>11430</xdr:colOff>
      <xdr:row>7</xdr:row>
      <xdr:rowOff>0</xdr:rowOff>
    </xdr:to>
    <xdr:cxnSp macro="">
      <xdr:nvCxnSpPr>
        <xdr:cNvPr id="3" name="Verbindingslijn: gebogen 2">
          <a:extLst>
            <a:ext uri="{FF2B5EF4-FFF2-40B4-BE49-F238E27FC236}">
              <a16:creationId xmlns:a16="http://schemas.microsoft.com/office/drawing/2014/main" id="{7BFF3F18-30AC-4017-85D9-9CAD7B11CC3F}"/>
            </a:ext>
          </a:extLst>
        </xdr:cNvPr>
        <xdr:cNvCxnSpPr/>
      </xdr:nvCxnSpPr>
      <xdr:spPr>
        <a:xfrm flipV="1">
          <a:off x="2465070" y="914400"/>
          <a:ext cx="784860" cy="36576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</xdr:colOff>
      <xdr:row>11</xdr:row>
      <xdr:rowOff>0</xdr:rowOff>
    </xdr:from>
    <xdr:to>
      <xdr:col>3</xdr:col>
      <xdr:colOff>3810</xdr:colOff>
      <xdr:row>13</xdr:row>
      <xdr:rowOff>0</xdr:rowOff>
    </xdr:to>
    <xdr:cxnSp macro="">
      <xdr:nvCxnSpPr>
        <xdr:cNvPr id="4" name="Verbindingslijn: gebogen 3">
          <a:extLst>
            <a:ext uri="{FF2B5EF4-FFF2-40B4-BE49-F238E27FC236}">
              <a16:creationId xmlns:a16="http://schemas.microsoft.com/office/drawing/2014/main" id="{D7C45536-EEAD-42E0-A3D5-71F6FCE14304}"/>
            </a:ext>
          </a:extLst>
        </xdr:cNvPr>
        <xdr:cNvCxnSpPr/>
      </xdr:nvCxnSpPr>
      <xdr:spPr>
        <a:xfrm>
          <a:off x="2484120" y="2019300"/>
          <a:ext cx="758190" cy="36576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13</xdr:row>
      <xdr:rowOff>0</xdr:rowOff>
    </xdr:from>
    <xdr:to>
      <xdr:col>3</xdr:col>
      <xdr:colOff>19050</xdr:colOff>
      <xdr:row>14</xdr:row>
      <xdr:rowOff>179070</xdr:rowOff>
    </xdr:to>
    <xdr:cxnSp macro="">
      <xdr:nvCxnSpPr>
        <xdr:cNvPr id="5" name="Verbindingslijn: gebogen 4">
          <a:extLst>
            <a:ext uri="{FF2B5EF4-FFF2-40B4-BE49-F238E27FC236}">
              <a16:creationId xmlns:a16="http://schemas.microsoft.com/office/drawing/2014/main" id="{F72048B4-C0AF-4E9D-8BFD-88ABC1029C40}"/>
            </a:ext>
          </a:extLst>
        </xdr:cNvPr>
        <xdr:cNvCxnSpPr/>
      </xdr:nvCxnSpPr>
      <xdr:spPr>
        <a:xfrm flipV="1">
          <a:off x="2472690" y="2385060"/>
          <a:ext cx="784860" cy="36195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</xdr:colOff>
      <xdr:row>19</xdr:row>
      <xdr:rowOff>0</xdr:rowOff>
    </xdr:from>
    <xdr:to>
      <xdr:col>3</xdr:col>
      <xdr:colOff>3810</xdr:colOff>
      <xdr:row>21</xdr:row>
      <xdr:rowOff>0</xdr:rowOff>
    </xdr:to>
    <xdr:cxnSp macro="">
      <xdr:nvCxnSpPr>
        <xdr:cNvPr id="6" name="Verbindingslijn: gebogen 5">
          <a:extLst>
            <a:ext uri="{FF2B5EF4-FFF2-40B4-BE49-F238E27FC236}">
              <a16:creationId xmlns:a16="http://schemas.microsoft.com/office/drawing/2014/main" id="{751C022B-677E-4FE9-BC61-C9C3256DA7E0}"/>
            </a:ext>
          </a:extLst>
        </xdr:cNvPr>
        <xdr:cNvCxnSpPr/>
      </xdr:nvCxnSpPr>
      <xdr:spPr>
        <a:xfrm>
          <a:off x="2484120" y="3482340"/>
          <a:ext cx="758190" cy="36576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0</xdr:rowOff>
    </xdr:from>
    <xdr:to>
      <xdr:col>3</xdr:col>
      <xdr:colOff>19050</xdr:colOff>
      <xdr:row>22</xdr:row>
      <xdr:rowOff>179070</xdr:rowOff>
    </xdr:to>
    <xdr:cxnSp macro="">
      <xdr:nvCxnSpPr>
        <xdr:cNvPr id="7" name="Verbindingslijn: gebogen 6">
          <a:extLst>
            <a:ext uri="{FF2B5EF4-FFF2-40B4-BE49-F238E27FC236}">
              <a16:creationId xmlns:a16="http://schemas.microsoft.com/office/drawing/2014/main" id="{119D2251-1A37-41B5-820B-CEFEF15089BD}"/>
            </a:ext>
          </a:extLst>
        </xdr:cNvPr>
        <xdr:cNvCxnSpPr/>
      </xdr:nvCxnSpPr>
      <xdr:spPr>
        <a:xfrm flipV="1">
          <a:off x="2472690" y="3848100"/>
          <a:ext cx="784860" cy="36576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</xdr:colOff>
      <xdr:row>27</xdr:row>
      <xdr:rowOff>0</xdr:rowOff>
    </xdr:from>
    <xdr:to>
      <xdr:col>3</xdr:col>
      <xdr:colOff>3810</xdr:colOff>
      <xdr:row>29</xdr:row>
      <xdr:rowOff>0</xdr:rowOff>
    </xdr:to>
    <xdr:cxnSp macro="">
      <xdr:nvCxnSpPr>
        <xdr:cNvPr id="8" name="Verbindingslijn: gebogen 7">
          <a:extLst>
            <a:ext uri="{FF2B5EF4-FFF2-40B4-BE49-F238E27FC236}">
              <a16:creationId xmlns:a16="http://schemas.microsoft.com/office/drawing/2014/main" id="{B8CC106D-CEC0-4A55-B6FA-8318C42601DC}"/>
            </a:ext>
          </a:extLst>
        </xdr:cNvPr>
        <xdr:cNvCxnSpPr/>
      </xdr:nvCxnSpPr>
      <xdr:spPr>
        <a:xfrm>
          <a:off x="2484120" y="4956810"/>
          <a:ext cx="758190" cy="36957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0</xdr:rowOff>
    </xdr:from>
    <xdr:to>
      <xdr:col>3</xdr:col>
      <xdr:colOff>19050</xdr:colOff>
      <xdr:row>30</xdr:row>
      <xdr:rowOff>179070</xdr:rowOff>
    </xdr:to>
    <xdr:cxnSp macro="">
      <xdr:nvCxnSpPr>
        <xdr:cNvPr id="9" name="Verbindingslijn: gebogen 8">
          <a:extLst>
            <a:ext uri="{FF2B5EF4-FFF2-40B4-BE49-F238E27FC236}">
              <a16:creationId xmlns:a16="http://schemas.microsoft.com/office/drawing/2014/main" id="{6B072014-5AD0-4649-99E6-5B3C194A4B78}"/>
            </a:ext>
          </a:extLst>
        </xdr:cNvPr>
        <xdr:cNvCxnSpPr/>
      </xdr:nvCxnSpPr>
      <xdr:spPr>
        <a:xfrm flipV="1">
          <a:off x="2472690" y="5326380"/>
          <a:ext cx="784860" cy="36195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</xdr:colOff>
      <xdr:row>35</xdr:row>
      <xdr:rowOff>0</xdr:rowOff>
    </xdr:from>
    <xdr:to>
      <xdr:col>3</xdr:col>
      <xdr:colOff>3810</xdr:colOff>
      <xdr:row>37</xdr:row>
      <xdr:rowOff>0</xdr:rowOff>
    </xdr:to>
    <xdr:cxnSp macro="">
      <xdr:nvCxnSpPr>
        <xdr:cNvPr id="10" name="Verbindingslijn: gebogen 9">
          <a:extLst>
            <a:ext uri="{FF2B5EF4-FFF2-40B4-BE49-F238E27FC236}">
              <a16:creationId xmlns:a16="http://schemas.microsoft.com/office/drawing/2014/main" id="{3A2F3DAE-B3A0-4C52-9CDF-DFF19F757A1D}"/>
            </a:ext>
          </a:extLst>
        </xdr:cNvPr>
        <xdr:cNvCxnSpPr/>
      </xdr:nvCxnSpPr>
      <xdr:spPr>
        <a:xfrm>
          <a:off x="2484120" y="6431280"/>
          <a:ext cx="758190" cy="36576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37</xdr:row>
      <xdr:rowOff>0</xdr:rowOff>
    </xdr:from>
    <xdr:to>
      <xdr:col>3</xdr:col>
      <xdr:colOff>19050</xdr:colOff>
      <xdr:row>38</xdr:row>
      <xdr:rowOff>179070</xdr:rowOff>
    </xdr:to>
    <xdr:cxnSp macro="">
      <xdr:nvCxnSpPr>
        <xdr:cNvPr id="11" name="Verbindingslijn: gebogen 10">
          <a:extLst>
            <a:ext uri="{FF2B5EF4-FFF2-40B4-BE49-F238E27FC236}">
              <a16:creationId xmlns:a16="http://schemas.microsoft.com/office/drawing/2014/main" id="{9C3FFF7F-55AC-4E7D-BAD1-6D51D8E0DCAA}"/>
            </a:ext>
          </a:extLst>
        </xdr:cNvPr>
        <xdr:cNvCxnSpPr/>
      </xdr:nvCxnSpPr>
      <xdr:spPr>
        <a:xfrm flipV="1">
          <a:off x="2472690" y="6797040"/>
          <a:ext cx="784860" cy="36195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</xdr:colOff>
      <xdr:row>43</xdr:row>
      <xdr:rowOff>0</xdr:rowOff>
    </xdr:from>
    <xdr:to>
      <xdr:col>3</xdr:col>
      <xdr:colOff>3810</xdr:colOff>
      <xdr:row>45</xdr:row>
      <xdr:rowOff>0</xdr:rowOff>
    </xdr:to>
    <xdr:cxnSp macro="">
      <xdr:nvCxnSpPr>
        <xdr:cNvPr id="12" name="Verbindingslijn: gebogen 11">
          <a:extLst>
            <a:ext uri="{FF2B5EF4-FFF2-40B4-BE49-F238E27FC236}">
              <a16:creationId xmlns:a16="http://schemas.microsoft.com/office/drawing/2014/main" id="{E89B9EC6-B1A0-4B3B-8D33-B4FC31BE474E}"/>
            </a:ext>
          </a:extLst>
        </xdr:cNvPr>
        <xdr:cNvCxnSpPr/>
      </xdr:nvCxnSpPr>
      <xdr:spPr>
        <a:xfrm>
          <a:off x="2484120" y="7894320"/>
          <a:ext cx="758190" cy="36576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45</xdr:row>
      <xdr:rowOff>0</xdr:rowOff>
    </xdr:from>
    <xdr:to>
      <xdr:col>3</xdr:col>
      <xdr:colOff>19050</xdr:colOff>
      <xdr:row>46</xdr:row>
      <xdr:rowOff>179070</xdr:rowOff>
    </xdr:to>
    <xdr:cxnSp macro="">
      <xdr:nvCxnSpPr>
        <xdr:cNvPr id="13" name="Verbindingslijn: gebogen 12">
          <a:extLst>
            <a:ext uri="{FF2B5EF4-FFF2-40B4-BE49-F238E27FC236}">
              <a16:creationId xmlns:a16="http://schemas.microsoft.com/office/drawing/2014/main" id="{A07DC2BE-2F2C-4F4F-9A66-6B64B655FB1A}"/>
            </a:ext>
          </a:extLst>
        </xdr:cNvPr>
        <xdr:cNvCxnSpPr/>
      </xdr:nvCxnSpPr>
      <xdr:spPr>
        <a:xfrm flipV="1">
          <a:off x="2472690" y="8260080"/>
          <a:ext cx="784860" cy="36195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</xdr:colOff>
      <xdr:row>51</xdr:row>
      <xdr:rowOff>0</xdr:rowOff>
    </xdr:from>
    <xdr:to>
      <xdr:col>3</xdr:col>
      <xdr:colOff>3810</xdr:colOff>
      <xdr:row>53</xdr:row>
      <xdr:rowOff>0</xdr:rowOff>
    </xdr:to>
    <xdr:cxnSp macro="">
      <xdr:nvCxnSpPr>
        <xdr:cNvPr id="14" name="Verbindingslijn: gebogen 13">
          <a:extLst>
            <a:ext uri="{FF2B5EF4-FFF2-40B4-BE49-F238E27FC236}">
              <a16:creationId xmlns:a16="http://schemas.microsoft.com/office/drawing/2014/main" id="{912BA5B9-DC3D-41EC-8E63-658E64F926E8}"/>
            </a:ext>
          </a:extLst>
        </xdr:cNvPr>
        <xdr:cNvCxnSpPr/>
      </xdr:nvCxnSpPr>
      <xdr:spPr>
        <a:xfrm>
          <a:off x="2484120" y="9357360"/>
          <a:ext cx="758190" cy="36576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53</xdr:row>
      <xdr:rowOff>0</xdr:rowOff>
    </xdr:from>
    <xdr:to>
      <xdr:col>3</xdr:col>
      <xdr:colOff>19050</xdr:colOff>
      <xdr:row>54</xdr:row>
      <xdr:rowOff>179070</xdr:rowOff>
    </xdr:to>
    <xdr:cxnSp macro="">
      <xdr:nvCxnSpPr>
        <xdr:cNvPr id="15" name="Verbindingslijn: gebogen 14">
          <a:extLst>
            <a:ext uri="{FF2B5EF4-FFF2-40B4-BE49-F238E27FC236}">
              <a16:creationId xmlns:a16="http://schemas.microsoft.com/office/drawing/2014/main" id="{131533D8-A5E0-47E0-9639-ABBC0A18CCE8}"/>
            </a:ext>
          </a:extLst>
        </xdr:cNvPr>
        <xdr:cNvCxnSpPr/>
      </xdr:nvCxnSpPr>
      <xdr:spPr>
        <a:xfrm flipV="1">
          <a:off x="2472690" y="9723120"/>
          <a:ext cx="784860" cy="36576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</xdr:colOff>
      <xdr:row>59</xdr:row>
      <xdr:rowOff>0</xdr:rowOff>
    </xdr:from>
    <xdr:to>
      <xdr:col>3</xdr:col>
      <xdr:colOff>3810</xdr:colOff>
      <xdr:row>61</xdr:row>
      <xdr:rowOff>0</xdr:rowOff>
    </xdr:to>
    <xdr:cxnSp macro="">
      <xdr:nvCxnSpPr>
        <xdr:cNvPr id="16" name="Verbindingslijn: gebogen 15">
          <a:extLst>
            <a:ext uri="{FF2B5EF4-FFF2-40B4-BE49-F238E27FC236}">
              <a16:creationId xmlns:a16="http://schemas.microsoft.com/office/drawing/2014/main" id="{C1871865-7C39-42A4-B957-28DF35271B67}"/>
            </a:ext>
          </a:extLst>
        </xdr:cNvPr>
        <xdr:cNvCxnSpPr/>
      </xdr:nvCxnSpPr>
      <xdr:spPr>
        <a:xfrm>
          <a:off x="2484120" y="10831830"/>
          <a:ext cx="758190" cy="36957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61</xdr:row>
      <xdr:rowOff>0</xdr:rowOff>
    </xdr:from>
    <xdr:to>
      <xdr:col>3</xdr:col>
      <xdr:colOff>19050</xdr:colOff>
      <xdr:row>62</xdr:row>
      <xdr:rowOff>179070</xdr:rowOff>
    </xdr:to>
    <xdr:cxnSp macro="">
      <xdr:nvCxnSpPr>
        <xdr:cNvPr id="17" name="Verbindingslijn: gebogen 16">
          <a:extLst>
            <a:ext uri="{FF2B5EF4-FFF2-40B4-BE49-F238E27FC236}">
              <a16:creationId xmlns:a16="http://schemas.microsoft.com/office/drawing/2014/main" id="{6E085AD8-874C-4112-B9D8-1D3413D9CAAF}"/>
            </a:ext>
          </a:extLst>
        </xdr:cNvPr>
        <xdr:cNvCxnSpPr/>
      </xdr:nvCxnSpPr>
      <xdr:spPr>
        <a:xfrm flipV="1">
          <a:off x="2472690" y="11201400"/>
          <a:ext cx="784860" cy="36195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4763</xdr:colOff>
      <xdr:row>5</xdr:row>
      <xdr:rowOff>0</xdr:rowOff>
    </xdr:from>
    <xdr:to>
      <xdr:col>6</xdr:col>
      <xdr:colOff>0</xdr:colOff>
      <xdr:row>9</xdr:row>
      <xdr:rowOff>0</xdr:rowOff>
    </xdr:to>
    <xdr:cxnSp macro="">
      <xdr:nvCxnSpPr>
        <xdr:cNvPr id="18" name="Verbindingslijn: gebogen 17">
          <a:extLst>
            <a:ext uri="{FF2B5EF4-FFF2-40B4-BE49-F238E27FC236}">
              <a16:creationId xmlns:a16="http://schemas.microsoft.com/office/drawing/2014/main" id="{CD8C06A1-AB5B-4E9E-BC65-4F42C23F940F}"/>
            </a:ext>
          </a:extLst>
        </xdr:cNvPr>
        <xdr:cNvCxnSpPr/>
      </xdr:nvCxnSpPr>
      <xdr:spPr>
        <a:xfrm>
          <a:off x="5715953" y="914400"/>
          <a:ext cx="761047" cy="73533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2200275</xdr:colOff>
      <xdr:row>9</xdr:row>
      <xdr:rowOff>0</xdr:rowOff>
    </xdr:from>
    <xdr:to>
      <xdr:col>6</xdr:col>
      <xdr:colOff>23813</xdr:colOff>
      <xdr:row>13</xdr:row>
      <xdr:rowOff>0</xdr:rowOff>
    </xdr:to>
    <xdr:cxnSp macro="">
      <xdr:nvCxnSpPr>
        <xdr:cNvPr id="19" name="Verbindingslijn: gebogen 18">
          <a:extLst>
            <a:ext uri="{FF2B5EF4-FFF2-40B4-BE49-F238E27FC236}">
              <a16:creationId xmlns:a16="http://schemas.microsoft.com/office/drawing/2014/main" id="{4F964C8D-D82A-4710-9F29-0FADAD2C23C6}"/>
            </a:ext>
          </a:extLst>
        </xdr:cNvPr>
        <xdr:cNvCxnSpPr/>
      </xdr:nvCxnSpPr>
      <xdr:spPr>
        <a:xfrm flipV="1">
          <a:off x="5697855" y="1649730"/>
          <a:ext cx="802958" cy="73533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21</xdr:row>
      <xdr:rowOff>0</xdr:rowOff>
    </xdr:from>
    <xdr:to>
      <xdr:col>6</xdr:col>
      <xdr:colOff>9525</xdr:colOff>
      <xdr:row>25</xdr:row>
      <xdr:rowOff>0</xdr:rowOff>
    </xdr:to>
    <xdr:cxnSp macro="">
      <xdr:nvCxnSpPr>
        <xdr:cNvPr id="20" name="Verbindingslijn: gebogen 19">
          <a:extLst>
            <a:ext uri="{FF2B5EF4-FFF2-40B4-BE49-F238E27FC236}">
              <a16:creationId xmlns:a16="http://schemas.microsoft.com/office/drawing/2014/main" id="{D469B3DD-48EE-4C89-8B82-FED46559DAB4}"/>
            </a:ext>
          </a:extLst>
        </xdr:cNvPr>
        <xdr:cNvCxnSpPr/>
      </xdr:nvCxnSpPr>
      <xdr:spPr>
        <a:xfrm>
          <a:off x="5730240" y="3848100"/>
          <a:ext cx="756285" cy="73914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25</xdr:row>
      <xdr:rowOff>0</xdr:rowOff>
    </xdr:from>
    <xdr:to>
      <xdr:col>6</xdr:col>
      <xdr:colOff>38100</xdr:colOff>
      <xdr:row>29</xdr:row>
      <xdr:rowOff>0</xdr:rowOff>
    </xdr:to>
    <xdr:cxnSp macro="">
      <xdr:nvCxnSpPr>
        <xdr:cNvPr id="21" name="Verbindingslijn: gebogen 20">
          <a:extLst>
            <a:ext uri="{FF2B5EF4-FFF2-40B4-BE49-F238E27FC236}">
              <a16:creationId xmlns:a16="http://schemas.microsoft.com/office/drawing/2014/main" id="{F9EC4AC4-B6A8-48F0-8A61-E7E338EEBCCF}"/>
            </a:ext>
          </a:extLst>
        </xdr:cNvPr>
        <xdr:cNvCxnSpPr/>
      </xdr:nvCxnSpPr>
      <xdr:spPr>
        <a:xfrm flipV="1">
          <a:off x="5711190" y="4587240"/>
          <a:ext cx="803910" cy="73914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37</xdr:row>
      <xdr:rowOff>0</xdr:rowOff>
    </xdr:from>
    <xdr:to>
      <xdr:col>6</xdr:col>
      <xdr:colOff>9525</xdr:colOff>
      <xdr:row>41</xdr:row>
      <xdr:rowOff>0</xdr:rowOff>
    </xdr:to>
    <xdr:cxnSp macro="">
      <xdr:nvCxnSpPr>
        <xdr:cNvPr id="22" name="Verbindingslijn: gebogen 21">
          <a:extLst>
            <a:ext uri="{FF2B5EF4-FFF2-40B4-BE49-F238E27FC236}">
              <a16:creationId xmlns:a16="http://schemas.microsoft.com/office/drawing/2014/main" id="{8C144029-2CB5-4AF2-804C-56CB43E9FF83}"/>
            </a:ext>
          </a:extLst>
        </xdr:cNvPr>
        <xdr:cNvCxnSpPr/>
      </xdr:nvCxnSpPr>
      <xdr:spPr>
        <a:xfrm>
          <a:off x="5730240" y="6797040"/>
          <a:ext cx="756285" cy="73152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38100</xdr:colOff>
      <xdr:row>45</xdr:row>
      <xdr:rowOff>0</xdr:rowOff>
    </xdr:to>
    <xdr:cxnSp macro="">
      <xdr:nvCxnSpPr>
        <xdr:cNvPr id="23" name="Verbindingslijn: gebogen 22">
          <a:extLst>
            <a:ext uri="{FF2B5EF4-FFF2-40B4-BE49-F238E27FC236}">
              <a16:creationId xmlns:a16="http://schemas.microsoft.com/office/drawing/2014/main" id="{E69AFD3D-EAD5-4C27-AD76-93DDCDEA71EA}"/>
            </a:ext>
          </a:extLst>
        </xdr:cNvPr>
        <xdr:cNvCxnSpPr/>
      </xdr:nvCxnSpPr>
      <xdr:spPr>
        <a:xfrm flipV="1">
          <a:off x="5711190" y="7528560"/>
          <a:ext cx="803910" cy="73152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53</xdr:row>
      <xdr:rowOff>0</xdr:rowOff>
    </xdr:from>
    <xdr:to>
      <xdr:col>6</xdr:col>
      <xdr:colOff>9525</xdr:colOff>
      <xdr:row>57</xdr:row>
      <xdr:rowOff>0</xdr:rowOff>
    </xdr:to>
    <xdr:cxnSp macro="">
      <xdr:nvCxnSpPr>
        <xdr:cNvPr id="24" name="Verbindingslijn: gebogen 23">
          <a:extLst>
            <a:ext uri="{FF2B5EF4-FFF2-40B4-BE49-F238E27FC236}">
              <a16:creationId xmlns:a16="http://schemas.microsoft.com/office/drawing/2014/main" id="{DF265987-6CBB-41F6-B1EB-C0D0DABF04B0}"/>
            </a:ext>
          </a:extLst>
        </xdr:cNvPr>
        <xdr:cNvCxnSpPr/>
      </xdr:nvCxnSpPr>
      <xdr:spPr>
        <a:xfrm>
          <a:off x="5730240" y="9723120"/>
          <a:ext cx="756285" cy="73914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57</xdr:row>
      <xdr:rowOff>0</xdr:rowOff>
    </xdr:from>
    <xdr:to>
      <xdr:col>6</xdr:col>
      <xdr:colOff>38100</xdr:colOff>
      <xdr:row>61</xdr:row>
      <xdr:rowOff>0</xdr:rowOff>
    </xdr:to>
    <xdr:cxnSp macro="">
      <xdr:nvCxnSpPr>
        <xdr:cNvPr id="25" name="Verbindingslijn: gebogen 24">
          <a:extLst>
            <a:ext uri="{FF2B5EF4-FFF2-40B4-BE49-F238E27FC236}">
              <a16:creationId xmlns:a16="http://schemas.microsoft.com/office/drawing/2014/main" id="{0FF88436-5384-44D9-9D9B-EBAC79FDFB6F}"/>
            </a:ext>
          </a:extLst>
        </xdr:cNvPr>
        <xdr:cNvCxnSpPr/>
      </xdr:nvCxnSpPr>
      <xdr:spPr>
        <a:xfrm flipV="1">
          <a:off x="5711190" y="10462260"/>
          <a:ext cx="803910" cy="739140"/>
        </a:xfrm>
        <a:prstGeom prst="bentConnector3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9</xdr:row>
      <xdr:rowOff>23809</xdr:rowOff>
    </xdr:from>
    <xdr:to>
      <xdr:col>8</xdr:col>
      <xdr:colOff>757240</xdr:colOff>
      <xdr:row>17</xdr:row>
      <xdr:rowOff>33340</xdr:rowOff>
    </xdr:to>
    <xdr:cxnSp macro="">
      <xdr:nvCxnSpPr>
        <xdr:cNvPr id="26" name="Verbindingslijn: gebogen 25">
          <a:extLst>
            <a:ext uri="{FF2B5EF4-FFF2-40B4-BE49-F238E27FC236}">
              <a16:creationId xmlns:a16="http://schemas.microsoft.com/office/drawing/2014/main" id="{A2163110-70A2-4043-8E68-29C9D5339BDA}"/>
            </a:ext>
          </a:extLst>
        </xdr:cNvPr>
        <xdr:cNvCxnSpPr/>
      </xdr:nvCxnSpPr>
      <xdr:spPr>
        <a:xfrm rot="16200000" flipH="1">
          <a:off x="8594882" y="2037872"/>
          <a:ext cx="1476381" cy="747715"/>
        </a:xfrm>
        <a:prstGeom prst="bentConnector3">
          <a:avLst>
            <a:gd name="adj1" fmla="val 97742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14288</xdr:colOff>
      <xdr:row>17</xdr:row>
      <xdr:rowOff>14288</xdr:rowOff>
    </xdr:from>
    <xdr:to>
      <xdr:col>9</xdr:col>
      <xdr:colOff>4764</xdr:colOff>
      <xdr:row>25</xdr:row>
      <xdr:rowOff>23813</xdr:rowOff>
    </xdr:to>
    <xdr:cxnSp macro="">
      <xdr:nvCxnSpPr>
        <xdr:cNvPr id="27" name="Verbindingslijn: gebogen 26">
          <a:extLst>
            <a:ext uri="{FF2B5EF4-FFF2-40B4-BE49-F238E27FC236}">
              <a16:creationId xmlns:a16="http://schemas.microsoft.com/office/drawing/2014/main" id="{AEE8C84B-76F7-4D57-A969-22D3DE475DE2}"/>
            </a:ext>
          </a:extLst>
        </xdr:cNvPr>
        <xdr:cNvCxnSpPr/>
      </xdr:nvCxnSpPr>
      <xdr:spPr>
        <a:xfrm rot="5400000" flipH="1" flipV="1">
          <a:off x="8602028" y="3492818"/>
          <a:ext cx="1480185" cy="756286"/>
        </a:xfrm>
        <a:prstGeom prst="bentConnector3">
          <a:avLst>
            <a:gd name="adj1" fmla="val 100645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747715</xdr:colOff>
      <xdr:row>49</xdr:row>
      <xdr:rowOff>9531</xdr:rowOff>
    </xdr:to>
    <xdr:cxnSp macro="">
      <xdr:nvCxnSpPr>
        <xdr:cNvPr id="28" name="Verbindingslijn: gebogen 27">
          <a:extLst>
            <a:ext uri="{FF2B5EF4-FFF2-40B4-BE49-F238E27FC236}">
              <a16:creationId xmlns:a16="http://schemas.microsoft.com/office/drawing/2014/main" id="{268210ED-C3D1-4B1A-8A5C-F13AFC68EC48}"/>
            </a:ext>
          </a:extLst>
        </xdr:cNvPr>
        <xdr:cNvCxnSpPr/>
      </xdr:nvCxnSpPr>
      <xdr:spPr>
        <a:xfrm rot="16200000" flipH="1">
          <a:off x="8587262" y="7890988"/>
          <a:ext cx="1472571" cy="747715"/>
        </a:xfrm>
        <a:prstGeom prst="bentConnector3">
          <a:avLst>
            <a:gd name="adj1" fmla="val 97742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4763</xdr:colOff>
      <xdr:row>48</xdr:row>
      <xdr:rowOff>171454</xdr:rowOff>
    </xdr:from>
    <xdr:to>
      <xdr:col>8</xdr:col>
      <xdr:colOff>762001</xdr:colOff>
      <xdr:row>57</xdr:row>
      <xdr:rowOff>4</xdr:rowOff>
    </xdr:to>
    <xdr:cxnSp macro="">
      <xdr:nvCxnSpPr>
        <xdr:cNvPr id="29" name="Verbindingslijn: gebogen 28">
          <a:extLst>
            <a:ext uri="{FF2B5EF4-FFF2-40B4-BE49-F238E27FC236}">
              <a16:creationId xmlns:a16="http://schemas.microsoft.com/office/drawing/2014/main" id="{0378F31F-C9AF-4613-95C8-CADB07B4593F}"/>
            </a:ext>
          </a:extLst>
        </xdr:cNvPr>
        <xdr:cNvCxnSpPr/>
      </xdr:nvCxnSpPr>
      <xdr:spPr>
        <a:xfrm rot="5400000" flipH="1" flipV="1">
          <a:off x="8592027" y="9342600"/>
          <a:ext cx="1482090" cy="757238"/>
        </a:xfrm>
        <a:prstGeom prst="bentConnector3">
          <a:avLst>
            <a:gd name="adj1" fmla="val 100645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16</xdr:row>
      <xdr:rowOff>176213</xdr:rowOff>
    </xdr:from>
    <xdr:to>
      <xdr:col>12</xdr:col>
      <xdr:colOff>0</xdr:colOff>
      <xdr:row>32</xdr:row>
      <xdr:rowOff>19050</xdr:rowOff>
    </xdr:to>
    <xdr:cxnSp macro="">
      <xdr:nvCxnSpPr>
        <xdr:cNvPr id="30" name="Verbindingslijn: gebogen 29">
          <a:extLst>
            <a:ext uri="{FF2B5EF4-FFF2-40B4-BE49-F238E27FC236}">
              <a16:creationId xmlns:a16="http://schemas.microsoft.com/office/drawing/2014/main" id="{FE9DB918-FD62-4115-82AA-10D5536DDC87}"/>
            </a:ext>
          </a:extLst>
        </xdr:cNvPr>
        <xdr:cNvCxnSpPr/>
      </xdr:nvCxnSpPr>
      <xdr:spPr>
        <a:xfrm rot="16200000" flipH="1">
          <a:off x="11119009" y="4188619"/>
          <a:ext cx="2787967" cy="630555"/>
        </a:xfrm>
        <a:prstGeom prst="bentConnector3">
          <a:avLst>
            <a:gd name="adj1" fmla="val 99658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9526</xdr:colOff>
      <xdr:row>32</xdr:row>
      <xdr:rowOff>42862</xdr:rowOff>
    </xdr:from>
    <xdr:to>
      <xdr:col>12</xdr:col>
      <xdr:colOff>1</xdr:colOff>
      <xdr:row>49</xdr:row>
      <xdr:rowOff>14288</xdr:rowOff>
    </xdr:to>
    <xdr:cxnSp macro="">
      <xdr:nvCxnSpPr>
        <xdr:cNvPr id="31" name="Verbindingslijn: gebogen 30">
          <a:extLst>
            <a:ext uri="{FF2B5EF4-FFF2-40B4-BE49-F238E27FC236}">
              <a16:creationId xmlns:a16="http://schemas.microsoft.com/office/drawing/2014/main" id="{AC744250-4CBB-4791-A96A-C0503C7FE471}"/>
            </a:ext>
          </a:extLst>
        </xdr:cNvPr>
        <xdr:cNvCxnSpPr/>
      </xdr:nvCxnSpPr>
      <xdr:spPr>
        <a:xfrm rot="5400000" flipH="1" flipV="1">
          <a:off x="10970896" y="7148512"/>
          <a:ext cx="3084196" cy="630555"/>
        </a:xfrm>
        <a:prstGeom prst="bentConnector3">
          <a:avLst>
            <a:gd name="adj1" fmla="val 101002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16328</xdr:colOff>
      <xdr:row>33</xdr:row>
      <xdr:rowOff>81643</xdr:rowOff>
    </xdr:from>
    <xdr:to>
      <xdr:col>17</xdr:col>
      <xdr:colOff>114300</xdr:colOff>
      <xdr:row>33</xdr:row>
      <xdr:rowOff>81643</xdr:rowOff>
    </xdr:to>
    <xdr:cxnSp macro="">
      <xdr:nvCxnSpPr>
        <xdr:cNvPr id="32" name="Rechte verbindingslijn 31">
          <a:extLst>
            <a:ext uri="{FF2B5EF4-FFF2-40B4-BE49-F238E27FC236}">
              <a16:creationId xmlns:a16="http://schemas.microsoft.com/office/drawing/2014/main" id="{CBAE0C8D-D0F3-4932-94AB-FCB1C6491F77}"/>
            </a:ext>
          </a:extLst>
        </xdr:cNvPr>
        <xdr:cNvCxnSpPr/>
      </xdr:nvCxnSpPr>
      <xdr:spPr>
        <a:xfrm>
          <a:off x="16328" y="6147163"/>
          <a:ext cx="18892702" cy="0"/>
        </a:xfrm>
        <a:prstGeom prst="line">
          <a:avLst/>
        </a:prstGeom>
        <a:ln w="762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73043-B15B-4A48-86BF-E8E281B9683E}">
  <sheetPr codeName="Blad1"/>
  <dimension ref="A1:C65"/>
  <sheetViews>
    <sheetView tabSelected="1" workbookViewId="0">
      <selection activeCell="E17" sqref="E17"/>
    </sheetView>
  </sheetViews>
  <sheetFormatPr defaultRowHeight="14.4" x14ac:dyDescent="0.55000000000000004"/>
  <cols>
    <col min="1" max="1" width="33.68359375" customWidth="1"/>
    <col min="2" max="2" width="16.734375" customWidth="1"/>
    <col min="3" max="3" width="16.578125" customWidth="1"/>
  </cols>
  <sheetData>
    <row r="1" spans="1:3" x14ac:dyDescent="0.55000000000000004">
      <c r="A1" s="2" t="s">
        <v>0</v>
      </c>
      <c r="B1" s="2" t="s">
        <v>29</v>
      </c>
      <c r="C1" s="2" t="s">
        <v>30</v>
      </c>
    </row>
    <row r="2" spans="1:3" x14ac:dyDescent="0.55000000000000004">
      <c r="A2" s="1">
        <v>1</v>
      </c>
      <c r="B2" s="1"/>
      <c r="C2" s="1"/>
    </row>
    <row r="3" spans="1:3" x14ac:dyDescent="0.55000000000000004">
      <c r="A3" s="1">
        <v>2</v>
      </c>
      <c r="B3" s="1"/>
      <c r="C3" s="1"/>
    </row>
    <row r="4" spans="1:3" x14ac:dyDescent="0.55000000000000004">
      <c r="A4" s="1">
        <v>3</v>
      </c>
      <c r="B4" s="1"/>
      <c r="C4" s="1"/>
    </row>
    <row r="5" spans="1:3" x14ac:dyDescent="0.55000000000000004">
      <c r="A5" s="1">
        <v>4</v>
      </c>
      <c r="B5" s="1"/>
      <c r="C5" s="1"/>
    </row>
    <row r="6" spans="1:3" x14ac:dyDescent="0.55000000000000004">
      <c r="A6" s="1">
        <v>5</v>
      </c>
      <c r="B6" s="1"/>
      <c r="C6" s="1"/>
    </row>
    <row r="7" spans="1:3" x14ac:dyDescent="0.55000000000000004">
      <c r="A7" s="1">
        <v>6</v>
      </c>
      <c r="B7" s="1"/>
      <c r="C7" s="1"/>
    </row>
    <row r="8" spans="1:3" x14ac:dyDescent="0.55000000000000004">
      <c r="A8" s="1">
        <v>7</v>
      </c>
      <c r="B8" s="1"/>
      <c r="C8" s="1"/>
    </row>
    <row r="9" spans="1:3" x14ac:dyDescent="0.55000000000000004">
      <c r="A9" s="1">
        <v>8</v>
      </c>
      <c r="B9" s="1"/>
      <c r="C9" s="1"/>
    </row>
    <row r="10" spans="1:3" x14ac:dyDescent="0.55000000000000004">
      <c r="A10" s="1">
        <v>9</v>
      </c>
      <c r="B10" s="1"/>
      <c r="C10" s="1"/>
    </row>
    <row r="11" spans="1:3" x14ac:dyDescent="0.55000000000000004">
      <c r="A11" s="1">
        <v>10</v>
      </c>
      <c r="B11" s="1"/>
      <c r="C11" s="1"/>
    </row>
    <row r="12" spans="1:3" x14ac:dyDescent="0.55000000000000004">
      <c r="A12" s="1">
        <v>11</v>
      </c>
      <c r="B12" s="1"/>
      <c r="C12" s="1"/>
    </row>
    <row r="13" spans="1:3" x14ac:dyDescent="0.55000000000000004">
      <c r="A13" s="1">
        <v>12</v>
      </c>
      <c r="B13" s="1"/>
      <c r="C13" s="1"/>
    </row>
    <row r="14" spans="1:3" x14ac:dyDescent="0.55000000000000004">
      <c r="A14" s="1">
        <v>13</v>
      </c>
      <c r="B14" s="1"/>
      <c r="C14" s="1"/>
    </row>
    <row r="15" spans="1:3" x14ac:dyDescent="0.55000000000000004">
      <c r="A15" s="1">
        <v>14</v>
      </c>
      <c r="B15" s="1"/>
      <c r="C15" s="1"/>
    </row>
    <row r="16" spans="1:3" x14ac:dyDescent="0.55000000000000004">
      <c r="A16" s="1">
        <v>15</v>
      </c>
      <c r="B16" s="1"/>
      <c r="C16" s="1"/>
    </row>
    <row r="17" spans="1:3" x14ac:dyDescent="0.55000000000000004">
      <c r="A17" s="1">
        <v>16</v>
      </c>
      <c r="B17" s="1"/>
      <c r="C17" s="1"/>
    </row>
    <row r="18" spans="1:3" x14ac:dyDescent="0.55000000000000004">
      <c r="A18" s="1">
        <v>17</v>
      </c>
      <c r="B18" s="1"/>
      <c r="C18" s="1"/>
    </row>
    <row r="19" spans="1:3" x14ac:dyDescent="0.55000000000000004">
      <c r="A19" s="1">
        <v>18</v>
      </c>
      <c r="B19" s="1"/>
      <c r="C19" s="1"/>
    </row>
    <row r="20" spans="1:3" x14ac:dyDescent="0.55000000000000004">
      <c r="A20" s="1">
        <v>19</v>
      </c>
      <c r="B20" s="1"/>
      <c r="C20" s="1"/>
    </row>
    <row r="21" spans="1:3" x14ac:dyDescent="0.55000000000000004">
      <c r="A21" s="1">
        <v>20</v>
      </c>
      <c r="B21" s="1"/>
      <c r="C21" s="1"/>
    </row>
    <row r="22" spans="1:3" x14ac:dyDescent="0.55000000000000004">
      <c r="A22" s="1">
        <v>21</v>
      </c>
      <c r="B22" s="1"/>
      <c r="C22" s="1"/>
    </row>
    <row r="23" spans="1:3" x14ac:dyDescent="0.55000000000000004">
      <c r="A23" s="1">
        <v>22</v>
      </c>
      <c r="B23" s="1"/>
      <c r="C23" s="1"/>
    </row>
    <row r="24" spans="1:3" x14ac:dyDescent="0.55000000000000004">
      <c r="A24" s="1">
        <v>23</v>
      </c>
      <c r="B24" s="1"/>
      <c r="C24" s="1"/>
    </row>
    <row r="25" spans="1:3" x14ac:dyDescent="0.55000000000000004">
      <c r="A25" s="1">
        <v>24</v>
      </c>
      <c r="B25" s="1"/>
      <c r="C25" s="1"/>
    </row>
    <row r="26" spans="1:3" x14ac:dyDescent="0.55000000000000004">
      <c r="A26" s="1">
        <v>25</v>
      </c>
      <c r="B26" s="1"/>
      <c r="C26" s="1"/>
    </row>
    <row r="27" spans="1:3" x14ac:dyDescent="0.55000000000000004">
      <c r="A27" s="1">
        <v>26</v>
      </c>
      <c r="B27" s="1"/>
      <c r="C27" s="1"/>
    </row>
    <row r="28" spans="1:3" x14ac:dyDescent="0.55000000000000004">
      <c r="A28" s="1">
        <v>27</v>
      </c>
      <c r="B28" s="1"/>
      <c r="C28" s="1"/>
    </row>
    <row r="29" spans="1:3" x14ac:dyDescent="0.55000000000000004">
      <c r="A29" s="1">
        <v>28</v>
      </c>
      <c r="B29" s="1"/>
      <c r="C29" s="1"/>
    </row>
    <row r="30" spans="1:3" x14ac:dyDescent="0.55000000000000004">
      <c r="A30" s="1">
        <v>29</v>
      </c>
      <c r="B30" s="1"/>
      <c r="C30" s="1"/>
    </row>
    <row r="31" spans="1:3" x14ac:dyDescent="0.55000000000000004">
      <c r="A31" s="1">
        <v>30</v>
      </c>
      <c r="B31" s="1"/>
      <c r="C31" s="1"/>
    </row>
    <row r="32" spans="1:3" x14ac:dyDescent="0.55000000000000004">
      <c r="A32" s="1">
        <v>31</v>
      </c>
      <c r="B32" s="1"/>
      <c r="C32" s="1"/>
    </row>
    <row r="33" spans="1:3" x14ac:dyDescent="0.55000000000000004">
      <c r="A33" s="1">
        <v>32</v>
      </c>
      <c r="B33" s="1"/>
      <c r="C33" s="1"/>
    </row>
    <row r="34" spans="1:3" x14ac:dyDescent="0.55000000000000004">
      <c r="A34" s="1">
        <v>33</v>
      </c>
      <c r="B34" s="1"/>
      <c r="C34" s="1"/>
    </row>
    <row r="35" spans="1:3" x14ac:dyDescent="0.55000000000000004">
      <c r="A35" s="1">
        <v>34</v>
      </c>
      <c r="B35" s="1"/>
      <c r="C35" s="1"/>
    </row>
    <row r="36" spans="1:3" x14ac:dyDescent="0.55000000000000004">
      <c r="A36" s="1">
        <v>35</v>
      </c>
      <c r="B36" s="1"/>
      <c r="C36" s="1"/>
    </row>
    <row r="37" spans="1:3" x14ac:dyDescent="0.55000000000000004">
      <c r="A37" s="1">
        <v>36</v>
      </c>
      <c r="B37" s="1"/>
      <c r="C37" s="1"/>
    </row>
    <row r="38" spans="1:3" x14ac:dyDescent="0.55000000000000004">
      <c r="A38" s="1">
        <v>37</v>
      </c>
      <c r="B38" s="1"/>
      <c r="C38" s="1"/>
    </row>
    <row r="39" spans="1:3" x14ac:dyDescent="0.55000000000000004">
      <c r="A39" s="1">
        <v>38</v>
      </c>
      <c r="B39" s="1"/>
      <c r="C39" s="1"/>
    </row>
    <row r="40" spans="1:3" x14ac:dyDescent="0.55000000000000004">
      <c r="A40" s="1">
        <v>39</v>
      </c>
      <c r="B40" s="1"/>
      <c r="C40" s="1"/>
    </row>
    <row r="41" spans="1:3" x14ac:dyDescent="0.55000000000000004">
      <c r="A41" s="1">
        <v>40</v>
      </c>
      <c r="B41" s="1"/>
      <c r="C41" s="1"/>
    </row>
    <row r="42" spans="1:3" x14ac:dyDescent="0.55000000000000004">
      <c r="A42" s="1">
        <v>41</v>
      </c>
      <c r="B42" s="1"/>
      <c r="C42" s="1"/>
    </row>
    <row r="43" spans="1:3" x14ac:dyDescent="0.55000000000000004">
      <c r="A43" s="1">
        <v>42</v>
      </c>
      <c r="B43" s="1"/>
      <c r="C43" s="1"/>
    </row>
    <row r="44" spans="1:3" x14ac:dyDescent="0.55000000000000004">
      <c r="A44" s="1">
        <v>43</v>
      </c>
      <c r="B44" s="1"/>
      <c r="C44" s="1"/>
    </row>
    <row r="45" spans="1:3" x14ac:dyDescent="0.55000000000000004">
      <c r="A45" s="1">
        <v>44</v>
      </c>
      <c r="B45" s="1"/>
      <c r="C45" s="1"/>
    </row>
    <row r="46" spans="1:3" x14ac:dyDescent="0.55000000000000004">
      <c r="A46" s="1">
        <v>45</v>
      </c>
      <c r="B46" s="1"/>
      <c r="C46" s="1"/>
    </row>
    <row r="47" spans="1:3" x14ac:dyDescent="0.55000000000000004">
      <c r="A47" s="1">
        <v>46</v>
      </c>
      <c r="B47" s="1"/>
      <c r="C47" s="1"/>
    </row>
    <row r="48" spans="1:3" x14ac:dyDescent="0.55000000000000004">
      <c r="A48" s="1">
        <v>47</v>
      </c>
      <c r="B48" s="1"/>
      <c r="C48" s="1"/>
    </row>
    <row r="49" spans="1:3" x14ac:dyDescent="0.55000000000000004">
      <c r="A49" s="1">
        <v>48</v>
      </c>
      <c r="B49" s="1"/>
      <c r="C49" s="1"/>
    </row>
    <row r="50" spans="1:3" x14ac:dyDescent="0.55000000000000004">
      <c r="A50" s="1">
        <v>49</v>
      </c>
      <c r="B50" s="1"/>
      <c r="C50" s="1"/>
    </row>
    <row r="51" spans="1:3" x14ac:dyDescent="0.55000000000000004">
      <c r="A51" s="1">
        <v>50</v>
      </c>
      <c r="B51" s="1"/>
      <c r="C51" s="1"/>
    </row>
    <row r="52" spans="1:3" x14ac:dyDescent="0.55000000000000004">
      <c r="A52" s="1">
        <v>51</v>
      </c>
      <c r="B52" s="1"/>
      <c r="C52" s="1"/>
    </row>
    <row r="53" spans="1:3" x14ac:dyDescent="0.55000000000000004">
      <c r="A53" s="1">
        <v>52</v>
      </c>
      <c r="B53" s="1"/>
      <c r="C53" s="1"/>
    </row>
    <row r="54" spans="1:3" x14ac:dyDescent="0.55000000000000004">
      <c r="A54" s="1">
        <v>53</v>
      </c>
      <c r="B54" s="1"/>
      <c r="C54" s="1"/>
    </row>
    <row r="55" spans="1:3" x14ac:dyDescent="0.55000000000000004">
      <c r="A55" s="1">
        <v>54</v>
      </c>
      <c r="B55" s="1"/>
      <c r="C55" s="1"/>
    </row>
    <row r="56" spans="1:3" x14ac:dyDescent="0.55000000000000004">
      <c r="A56" s="1">
        <v>55</v>
      </c>
      <c r="B56" s="1"/>
      <c r="C56" s="1"/>
    </row>
    <row r="57" spans="1:3" x14ac:dyDescent="0.55000000000000004">
      <c r="A57" s="1">
        <v>56</v>
      </c>
      <c r="B57" s="1"/>
      <c r="C57" s="1"/>
    </row>
    <row r="58" spans="1:3" x14ac:dyDescent="0.55000000000000004">
      <c r="A58" s="1">
        <v>57</v>
      </c>
      <c r="B58" s="1"/>
      <c r="C58" s="1"/>
    </row>
    <row r="59" spans="1:3" x14ac:dyDescent="0.55000000000000004">
      <c r="A59" s="1">
        <v>58</v>
      </c>
      <c r="B59" s="1"/>
      <c r="C59" s="1"/>
    </row>
    <row r="60" spans="1:3" x14ac:dyDescent="0.55000000000000004">
      <c r="A60" s="1">
        <v>59</v>
      </c>
      <c r="B60" s="1"/>
      <c r="C60" s="1"/>
    </row>
    <row r="61" spans="1:3" x14ac:dyDescent="0.55000000000000004">
      <c r="A61" s="1">
        <v>60</v>
      </c>
      <c r="B61" s="1"/>
      <c r="C61" s="1"/>
    </row>
    <row r="62" spans="1:3" x14ac:dyDescent="0.55000000000000004">
      <c r="A62" s="1">
        <v>61</v>
      </c>
      <c r="B62" s="1"/>
      <c r="C62" s="1"/>
    </row>
    <row r="63" spans="1:3" x14ac:dyDescent="0.55000000000000004">
      <c r="A63" s="1">
        <v>62</v>
      </c>
      <c r="B63" s="1"/>
      <c r="C63" s="1"/>
    </row>
    <row r="64" spans="1:3" x14ac:dyDescent="0.55000000000000004">
      <c r="A64" s="1">
        <v>63</v>
      </c>
      <c r="B64" s="1"/>
      <c r="C64" s="1"/>
    </row>
    <row r="65" spans="1:3" x14ac:dyDescent="0.55000000000000004">
      <c r="A65" s="1">
        <v>64</v>
      </c>
      <c r="B65" s="50"/>
      <c r="C65" s="5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36A59-D54D-4432-B046-0B762430AC04}">
  <sheetPr codeName="Blad2"/>
  <dimension ref="A1:W143"/>
  <sheetViews>
    <sheetView zoomScaleNormal="100" workbookViewId="0">
      <selection activeCell="I2" sqref="I1:M1048576"/>
    </sheetView>
  </sheetViews>
  <sheetFormatPr defaultRowHeight="14.4" x14ac:dyDescent="0.55000000000000004"/>
  <cols>
    <col min="1" max="1" width="8.83984375" style="3"/>
    <col min="2" max="2" width="30.578125" customWidth="1"/>
    <col min="3" max="3" width="10.734375" style="3" customWidth="1"/>
    <col min="4" max="5" width="8.83984375" style="3"/>
    <col min="6" max="6" width="9.26171875" style="3" customWidth="1"/>
    <col min="7" max="7" width="10.1015625" style="3" customWidth="1"/>
    <col min="8" max="8" width="8.83984375" style="3"/>
    <col min="9" max="9" width="14.83984375" style="3" hidden="1" customWidth="1"/>
    <col min="10" max="10" width="12.62890625" style="3" hidden="1" customWidth="1"/>
    <col min="11" max="11" width="23.1015625" style="3" hidden="1" customWidth="1"/>
    <col min="12" max="12" width="17.05078125" style="3" hidden="1" customWidth="1"/>
    <col min="13" max="13" width="8.83984375" style="3" hidden="1" customWidth="1"/>
    <col min="15" max="15" width="8.83984375" style="9"/>
    <col min="16" max="16" width="30.578125" customWidth="1"/>
    <col min="17" max="17" width="40.578125" customWidth="1"/>
    <col min="18" max="20" width="2.578125" customWidth="1"/>
    <col min="21" max="22" width="3.578125" customWidth="1"/>
  </cols>
  <sheetData>
    <row r="1" spans="1:23" x14ac:dyDescent="0.55000000000000004">
      <c r="A1" s="25"/>
      <c r="B1" s="24" t="s">
        <v>3</v>
      </c>
      <c r="C1" s="25"/>
      <c r="D1" s="25"/>
      <c r="E1" s="25"/>
      <c r="F1" s="25"/>
      <c r="G1" s="25"/>
      <c r="H1" s="25"/>
      <c r="I1" s="22" t="s">
        <v>36</v>
      </c>
      <c r="J1" s="22"/>
      <c r="K1" s="22"/>
      <c r="L1" s="22"/>
      <c r="M1" s="22"/>
      <c r="N1" s="14"/>
      <c r="O1" s="22" t="s">
        <v>24</v>
      </c>
      <c r="P1" s="22"/>
      <c r="Q1" s="22"/>
      <c r="R1" s="22"/>
      <c r="S1" s="22"/>
      <c r="T1" s="22"/>
      <c r="U1" s="22"/>
      <c r="V1" s="22"/>
    </row>
    <row r="2" spans="1:23" x14ac:dyDescent="0.55000000000000004">
      <c r="A2" s="18" t="s">
        <v>28</v>
      </c>
      <c r="B2" s="6" t="s">
        <v>0</v>
      </c>
      <c r="C2" s="6" t="s">
        <v>6</v>
      </c>
      <c r="D2" s="6" t="s">
        <v>7</v>
      </c>
      <c r="E2" s="6" t="s">
        <v>1</v>
      </c>
      <c r="F2" s="6" t="s">
        <v>2</v>
      </c>
      <c r="G2" s="6" t="s">
        <v>31</v>
      </c>
      <c r="H2" s="6" t="s">
        <v>9</v>
      </c>
      <c r="I2" s="6" t="s">
        <v>32</v>
      </c>
      <c r="J2" s="6" t="s">
        <v>33</v>
      </c>
      <c r="K2" s="6" t="s">
        <v>34</v>
      </c>
      <c r="L2" s="6" t="s">
        <v>35</v>
      </c>
      <c r="M2" s="6"/>
      <c r="N2" s="15"/>
      <c r="O2" s="6" t="s">
        <v>26</v>
      </c>
      <c r="P2" s="6" t="s">
        <v>0</v>
      </c>
      <c r="Q2" s="6" t="s">
        <v>0</v>
      </c>
      <c r="R2" s="5" t="s">
        <v>25</v>
      </c>
      <c r="S2" s="5"/>
      <c r="T2" s="5"/>
      <c r="U2" s="12" t="s">
        <v>9</v>
      </c>
      <c r="V2" s="13"/>
    </row>
    <row r="3" spans="1:23" x14ac:dyDescent="0.55000000000000004">
      <c r="A3" s="28">
        <f>RANK(M3,$M$3:$M$6,1)</f>
        <v>3</v>
      </c>
      <c r="B3" s="51" t="s">
        <v>47</v>
      </c>
      <c r="C3" s="17" cm="1">
        <f t="array" ref="C3">SUMPRODUCT(($P$3:$P$8=B3)*($U$3:$U$8=2))+SUMPRODUCT(($Q$3:$Q$8=B3)*($V$3:$V$8=2))</f>
        <v>1</v>
      </c>
      <c r="D3" s="17" cm="1">
        <f t="array" ref="D3">SUMPRODUCT(($P$3:$P$8=B3)*($U$3:$U$8=0))+SUMPRODUCT(($Q$3:$Q$8=B3)*($V$3:$V$8=0))</f>
        <v>2</v>
      </c>
      <c r="E3" s="7">
        <f>SUMIF($P$3:$P$8,B3,$R$3:$R$8)+SUMIF($Q$3:$Q$8,B3,$T$3:$T$8)</f>
        <v>6</v>
      </c>
      <c r="F3" s="7">
        <f>SUMIF($P$3:$P$8,B3,$T$3:$T$8)+SUMIF($Q$3:$Q$8,B3,$R$3:$R$8)</f>
        <v>6</v>
      </c>
      <c r="G3" s="7">
        <f>E3-F3</f>
        <v>0</v>
      </c>
      <c r="H3" s="7">
        <f>C3*2</f>
        <v>2</v>
      </c>
      <c r="I3" s="7">
        <f>COUNTIF($H$3:$H$6, "&gt;" &amp; H3) +1</f>
        <v>3</v>
      </c>
      <c r="J3" s="7">
        <f>COUNTIF($C$3:$C$6, "&gt;" &amp; C3) +1</f>
        <v>3</v>
      </c>
      <c r="K3" s="7">
        <f>COUNTIF($E$3:$E$6, "&gt;" &amp; E3) +1</f>
        <v>2</v>
      </c>
      <c r="L3" s="7">
        <f>COUNTIF($G$3:$G$6, "&gt;" &amp; G3) +1</f>
        <v>3</v>
      </c>
      <c r="M3" s="7">
        <f>SUM(I3:L3)</f>
        <v>11</v>
      </c>
      <c r="N3" s="27"/>
      <c r="O3" s="7">
        <v>1</v>
      </c>
      <c r="P3" s="17" t="str">
        <f>B3</f>
        <v>a</v>
      </c>
      <c r="Q3" s="17" t="str">
        <f>B4</f>
        <v>b</v>
      </c>
      <c r="R3" s="17">
        <v>3</v>
      </c>
      <c r="S3" s="17" t="s">
        <v>27</v>
      </c>
      <c r="T3" s="17">
        <v>0</v>
      </c>
      <c r="U3" s="1">
        <f>IF(R3="","",IF(R3&gt;T3,2,0))</f>
        <v>2</v>
      </c>
      <c r="V3" s="1">
        <f>IF(T3="","",IF(T3&gt;R3,2,0))</f>
        <v>0</v>
      </c>
    </row>
    <row r="4" spans="1:23" x14ac:dyDescent="0.55000000000000004">
      <c r="A4" s="28">
        <f>RANK(M4,$M$3:$M$6,1)</f>
        <v>2</v>
      </c>
      <c r="B4" s="51" t="s">
        <v>48</v>
      </c>
      <c r="C4" s="17" cm="1">
        <f t="array" ref="C4">SUMPRODUCT(($P$3:$P$8=B4)*($U$3:$U$8=2))+SUMPRODUCT(($Q$3:$Q$8=B4)*($V$3:$V$8=2))</f>
        <v>2</v>
      </c>
      <c r="D4" s="17" cm="1">
        <f t="array" ref="D4">SUMPRODUCT(($P$3:$P$8=B4)*($U$3:$U$8=0))+SUMPRODUCT(($Q$3:$Q$8=B4)*($V$3:$V$8=0))</f>
        <v>1</v>
      </c>
      <c r="E4" s="7">
        <f>SUMIF($P$3:$P$8,B4,$R$3:$R$8)+SUMIF($Q$3:$Q$8,B4,$T$3:$T$8)</f>
        <v>6</v>
      </c>
      <c r="F4" s="7">
        <f>SUMIF($P$3:$P$8,B4,$T$3:$T$8)+SUMIF($Q$3:$Q$8,B4,$R$3:$R$8)</f>
        <v>5</v>
      </c>
      <c r="G4" s="7">
        <f t="shared" ref="G4:G6" si="0">E4-F4</f>
        <v>1</v>
      </c>
      <c r="H4" s="7">
        <f t="shared" ref="H4:H6" si="1">C4*2</f>
        <v>4</v>
      </c>
      <c r="I4" s="7">
        <f>COUNTIF($H$3:$H$6, "&gt;" &amp; H4) +1</f>
        <v>1</v>
      </c>
      <c r="J4" s="7">
        <f>COUNTIF($C$3:$C$6, "&gt;" &amp; C4) +1</f>
        <v>1</v>
      </c>
      <c r="K4" s="7">
        <f>COUNTIF($E$3:$E$6, "&gt;" &amp; E4) +1</f>
        <v>2</v>
      </c>
      <c r="L4" s="7">
        <f>COUNTIF($G$3:$G$6, "&gt;" &amp; G4) +1</f>
        <v>2</v>
      </c>
      <c r="M4" s="7">
        <f t="shared" ref="M4:M6" si="2">SUM(I4:L4)</f>
        <v>6</v>
      </c>
      <c r="N4" s="27"/>
      <c r="O4" s="7">
        <v>2</v>
      </c>
      <c r="P4" s="17" t="str">
        <f>B5</f>
        <v>c</v>
      </c>
      <c r="Q4" s="17" t="str">
        <f>B6</f>
        <v>d</v>
      </c>
      <c r="R4" s="17">
        <v>1</v>
      </c>
      <c r="S4" s="17" t="s">
        <v>27</v>
      </c>
      <c r="T4" s="17">
        <v>3</v>
      </c>
      <c r="U4" s="1">
        <f t="shared" ref="U4:U8" si="3">IF(R4="","",IF(R4&gt;T4,2,0))</f>
        <v>0</v>
      </c>
      <c r="V4" s="1">
        <f t="shared" ref="V4:V8" si="4">IF(T4="","",IF(T4&gt;R4,2,0))</f>
        <v>2</v>
      </c>
    </row>
    <row r="5" spans="1:23" x14ac:dyDescent="0.55000000000000004">
      <c r="A5" s="28">
        <f>RANK(M5,$M$3:$M$6,1)</f>
        <v>4</v>
      </c>
      <c r="B5" s="51" t="s">
        <v>49</v>
      </c>
      <c r="C5" s="17" cm="1">
        <f t="array" ref="C5">SUMPRODUCT(($P$3:$P$8=B5)*($U$3:$U$8=2))+SUMPRODUCT(($Q$3:$Q$8=B5)*($V$3:$V$8=2))</f>
        <v>1</v>
      </c>
      <c r="D5" s="17" cm="1">
        <f t="array" ref="D5">SUMPRODUCT(($P$3:$P$8=B5)*($U$3:$U$8=0))+SUMPRODUCT(($Q$3:$Q$8=B5)*($V$3:$V$8=0))</f>
        <v>2</v>
      </c>
      <c r="E5" s="7">
        <f>SUMIF($P$3:$P$8,B5,$R$3:$R$8)+SUMIF($Q$3:$Q$8,B5,$T$3:$T$8)</f>
        <v>4</v>
      </c>
      <c r="F5" s="7">
        <f>SUMIF($P$3:$P$8,B5,$T$3:$T$8)+SUMIF($Q$3:$Q$8,B5,$R$3:$R$8)</f>
        <v>8</v>
      </c>
      <c r="G5" s="7">
        <f t="shared" si="0"/>
        <v>-4</v>
      </c>
      <c r="H5" s="7">
        <f t="shared" si="1"/>
        <v>2</v>
      </c>
      <c r="I5" s="7">
        <f>COUNTIF($H$3:$H$6, "&gt;" &amp; H5) +1</f>
        <v>3</v>
      </c>
      <c r="J5" s="7">
        <f>COUNTIF($C$3:$C$6, "&gt;" &amp; C5) +1</f>
        <v>3</v>
      </c>
      <c r="K5" s="7">
        <f>COUNTIF($E$3:$E$6, "&gt;" &amp; E5) +1</f>
        <v>4</v>
      </c>
      <c r="L5" s="7">
        <f>COUNTIF($G$3:$G$6, "&gt;" &amp; G5) +1</f>
        <v>4</v>
      </c>
      <c r="M5" s="7">
        <f t="shared" si="2"/>
        <v>14</v>
      </c>
      <c r="N5" s="27"/>
      <c r="O5" s="7">
        <v>3</v>
      </c>
      <c r="P5" s="17" t="str">
        <f>B3</f>
        <v>a</v>
      </c>
      <c r="Q5" s="17" t="str">
        <f>B5</f>
        <v>c</v>
      </c>
      <c r="R5" s="17">
        <v>2</v>
      </c>
      <c r="S5" s="17" t="s">
        <v>27</v>
      </c>
      <c r="T5" s="17">
        <v>3</v>
      </c>
      <c r="U5" s="1">
        <f t="shared" si="3"/>
        <v>0</v>
      </c>
      <c r="V5" s="1">
        <f t="shared" si="4"/>
        <v>2</v>
      </c>
    </row>
    <row r="6" spans="1:23" x14ac:dyDescent="0.55000000000000004">
      <c r="A6" s="28">
        <f>RANK(M6,$M$3:$M$6,1)</f>
        <v>1</v>
      </c>
      <c r="B6" s="51" t="s">
        <v>50</v>
      </c>
      <c r="C6" s="17" cm="1">
        <f t="array" ref="C6">SUMPRODUCT(($P$3:$P$8=B6)*($U$3:$U$8=2))+SUMPRODUCT(($Q$3:$Q$8=B6)*($V$3:$V$8=2))</f>
        <v>2</v>
      </c>
      <c r="D6" s="17" cm="1">
        <f t="array" ref="D6">SUMPRODUCT(($P$3:$P$8=B6)*($U$3:$U$8=0))+SUMPRODUCT(($Q$3:$Q$8=B6)*($V$3:$V$8=0))</f>
        <v>1</v>
      </c>
      <c r="E6" s="7">
        <f>SUMIF($P$3:$P$8,B6,$R$3:$R$8)+SUMIF($Q$3:$Q$8,B6,$T$3:$T$8)</f>
        <v>8</v>
      </c>
      <c r="F6" s="7">
        <f>SUMIF($P$3:$P$8,B6,$T$3:$T$8)+SUMIF($Q$3:$Q$8,B6,$R$3:$R$8)</f>
        <v>5</v>
      </c>
      <c r="G6" s="7">
        <f t="shared" si="0"/>
        <v>3</v>
      </c>
      <c r="H6" s="7">
        <f t="shared" si="1"/>
        <v>4</v>
      </c>
      <c r="I6" s="7">
        <f>COUNTIF($H$3:$H$6, "&gt;" &amp; H6) +1</f>
        <v>1</v>
      </c>
      <c r="J6" s="7">
        <f>COUNTIF($C$3:$C$6, "&gt;" &amp; C6) +1</f>
        <v>1</v>
      </c>
      <c r="K6" s="7">
        <f>COUNTIF($E$3:$E$6, "&gt;" &amp; E6) +1</f>
        <v>1</v>
      </c>
      <c r="L6" s="7">
        <f>COUNTIF($G$3:$G$6, "&gt;" &amp; G6) +1</f>
        <v>1</v>
      </c>
      <c r="M6" s="7">
        <f t="shared" si="2"/>
        <v>4</v>
      </c>
      <c r="N6" s="27"/>
      <c r="O6" s="7">
        <v>4</v>
      </c>
      <c r="P6" s="17" t="str">
        <f>B4</f>
        <v>b</v>
      </c>
      <c r="Q6" s="17" t="str">
        <f>B6</f>
        <v>d</v>
      </c>
      <c r="R6" s="17">
        <v>3</v>
      </c>
      <c r="S6" s="17" t="s">
        <v>27</v>
      </c>
      <c r="T6" s="17">
        <v>2</v>
      </c>
      <c r="U6" s="1">
        <f t="shared" si="3"/>
        <v>2</v>
      </c>
      <c r="V6" s="1">
        <f t="shared" si="4"/>
        <v>0</v>
      </c>
    </row>
    <row r="7" spans="1:23" s="9" customFormat="1" x14ac:dyDescent="0.55000000000000004">
      <c r="A7" s="11"/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0"/>
      <c r="O7" s="7">
        <v>5</v>
      </c>
      <c r="P7" s="7" t="str">
        <f>B3</f>
        <v>a</v>
      </c>
      <c r="Q7" s="7" t="str">
        <f>B6</f>
        <v>d</v>
      </c>
      <c r="R7" s="7">
        <v>1</v>
      </c>
      <c r="S7" s="7" t="s">
        <v>27</v>
      </c>
      <c r="T7" s="7">
        <v>3</v>
      </c>
      <c r="U7" s="1">
        <f t="shared" si="3"/>
        <v>0</v>
      </c>
      <c r="V7" s="1">
        <f t="shared" si="4"/>
        <v>2</v>
      </c>
      <c r="W7" s="10"/>
    </row>
    <row r="8" spans="1:23" s="9" customFormat="1" x14ac:dyDescent="0.55000000000000004">
      <c r="A8" s="11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4"/>
      <c r="O8" s="7">
        <v>6</v>
      </c>
      <c r="P8" s="7" t="str">
        <f>B4</f>
        <v>b</v>
      </c>
      <c r="Q8" s="7" t="str">
        <f>B5</f>
        <v>c</v>
      </c>
      <c r="R8" s="7">
        <v>3</v>
      </c>
      <c r="S8" s="7" t="s">
        <v>27</v>
      </c>
      <c r="T8" s="7">
        <v>0</v>
      </c>
      <c r="U8" s="1">
        <f t="shared" si="3"/>
        <v>2</v>
      </c>
      <c r="V8" s="1">
        <f t="shared" si="4"/>
        <v>0</v>
      </c>
      <c r="W8" s="10"/>
    </row>
    <row r="9" spans="1:23" s="9" customFormat="1" x14ac:dyDescent="0.55000000000000004">
      <c r="A9" s="11"/>
      <c r="B9" s="10"/>
      <c r="C9" s="11"/>
      <c r="D9" s="11"/>
      <c r="E9" s="11"/>
      <c r="F9" s="11"/>
      <c r="G9" s="11"/>
      <c r="H9" s="11"/>
      <c r="I9" s="11"/>
      <c r="J9" s="26"/>
      <c r="K9" s="26"/>
      <c r="L9" s="26"/>
      <c r="M9" s="26"/>
      <c r="N9" s="19"/>
    </row>
    <row r="10" spans="1:23" x14ac:dyDescent="0.55000000000000004">
      <c r="A10" s="23"/>
      <c r="B10" s="23" t="s">
        <v>4</v>
      </c>
      <c r="C10" s="23"/>
      <c r="D10" s="23"/>
      <c r="E10" s="23"/>
      <c r="F10" s="23"/>
      <c r="G10" s="23"/>
      <c r="H10" s="23"/>
      <c r="I10" s="22" t="s">
        <v>36</v>
      </c>
      <c r="J10" s="22"/>
      <c r="K10" s="22"/>
      <c r="L10" s="22"/>
      <c r="M10" s="22"/>
      <c r="N10" s="16"/>
      <c r="O10" s="22" t="s">
        <v>24</v>
      </c>
      <c r="P10" s="22"/>
      <c r="Q10" s="22"/>
      <c r="R10" s="22"/>
      <c r="S10" s="22"/>
      <c r="T10" s="22"/>
      <c r="U10" s="22"/>
      <c r="V10" s="22"/>
    </row>
    <row r="11" spans="1:23" x14ac:dyDescent="0.55000000000000004">
      <c r="A11" s="18" t="s">
        <v>28</v>
      </c>
      <c r="B11" s="6" t="s">
        <v>0</v>
      </c>
      <c r="C11" s="6" t="s">
        <v>6</v>
      </c>
      <c r="D11" s="6" t="s">
        <v>7</v>
      </c>
      <c r="E11" s="6" t="s">
        <v>1</v>
      </c>
      <c r="F11" s="6" t="s">
        <v>2</v>
      </c>
      <c r="G11" s="6" t="s">
        <v>8</v>
      </c>
      <c r="H11" s="6" t="s">
        <v>9</v>
      </c>
      <c r="I11" s="6" t="s">
        <v>32</v>
      </c>
      <c r="J11" s="6" t="s">
        <v>33</v>
      </c>
      <c r="K11" s="6" t="s">
        <v>34</v>
      </c>
      <c r="L11" s="6" t="s">
        <v>35</v>
      </c>
      <c r="M11" s="6"/>
      <c r="N11" s="16"/>
      <c r="O11" s="6" t="s">
        <v>26</v>
      </c>
      <c r="P11" s="6" t="s">
        <v>0</v>
      </c>
      <c r="Q11" s="6" t="s">
        <v>0</v>
      </c>
      <c r="R11" s="5" t="s">
        <v>25</v>
      </c>
      <c r="S11" s="5"/>
      <c r="T11" s="5"/>
      <c r="U11" s="12" t="s">
        <v>9</v>
      </c>
      <c r="V11" s="13"/>
    </row>
    <row r="12" spans="1:23" x14ac:dyDescent="0.55000000000000004">
      <c r="A12" s="28">
        <f>RANK(M12,$M$12:$M$15,1)</f>
        <v>3</v>
      </c>
      <c r="B12" s="51" t="s">
        <v>51</v>
      </c>
      <c r="C12" s="17" cm="1">
        <f t="array" ref="C12">SUMPRODUCT(($P$12:$P$17=B12)*($U$12:$U$17=2))+SUMPRODUCT(($Q$12:$Q$17=B12)*($V$12:$V$17=2))</f>
        <v>1</v>
      </c>
      <c r="D12" s="17" cm="1">
        <f t="array" ref="D12">SUMPRODUCT(($P$12:$P$17=B12)*($U$12:$U$17=0))+SUMPRODUCT(($Q$12:$Q$17=B12)*($V$12:$V$17=0))</f>
        <v>2</v>
      </c>
      <c r="E12" s="7">
        <f>SUMIF($P$12:$P$17,B12,$R$12:$R$17)+SUMIF($Q$12:$Q$17,B12,$T$12:$T$17)</f>
        <v>6</v>
      </c>
      <c r="F12" s="7">
        <f>SUMIF($P$12:$P$17,B12,$T$12:$T$17)+SUMIF($Q$12:$Q$17,B12,$R$12:$R$17)</f>
        <v>6</v>
      </c>
      <c r="G12" s="7">
        <f>E12-F12</f>
        <v>0</v>
      </c>
      <c r="H12" s="7">
        <f>C12*2</f>
        <v>2</v>
      </c>
      <c r="I12" s="7">
        <f>COUNTIF($H$12:$H$15, "&gt;" &amp; H12) +1</f>
        <v>3</v>
      </c>
      <c r="J12" s="7">
        <f>COUNTIF($C$12:$C$15, "&gt;" &amp; C12) +1</f>
        <v>3</v>
      </c>
      <c r="K12" s="7">
        <f>COUNTIF($E$12:$E$15, "&gt;" &amp; E12) +1</f>
        <v>3</v>
      </c>
      <c r="L12" s="7">
        <f>COUNTIF($G$12:$G$15, "&gt;" &amp; G12) +1</f>
        <v>2</v>
      </c>
      <c r="M12" s="7">
        <f>SUM(I12:L12)</f>
        <v>11</v>
      </c>
      <c r="N12" s="16"/>
      <c r="O12" s="7">
        <v>1</v>
      </c>
      <c r="P12" s="17" t="str">
        <f>B12</f>
        <v>e</v>
      </c>
      <c r="Q12" s="17" t="str">
        <f>B13</f>
        <v>f</v>
      </c>
      <c r="R12" s="17">
        <v>3</v>
      </c>
      <c r="S12" s="17" t="s">
        <v>27</v>
      </c>
      <c r="T12" s="17">
        <v>0</v>
      </c>
      <c r="U12" s="1">
        <f>IF(R12="","",IF(R12&gt;T12,2,0))</f>
        <v>2</v>
      </c>
      <c r="V12" s="1">
        <f>IF(T12="","",IF(T12&gt;R12,2,0))</f>
        <v>0</v>
      </c>
    </row>
    <row r="13" spans="1:23" x14ac:dyDescent="0.55000000000000004">
      <c r="A13" s="28">
        <f>RANK(M13,$M$12:$M$15,1)</f>
        <v>4</v>
      </c>
      <c r="B13" s="51" t="s">
        <v>52</v>
      </c>
      <c r="C13" s="17" cm="1">
        <f t="array" ref="C13">SUMPRODUCT(($P$12:$P$17=B13)*($U$12:$U$17=2))+SUMPRODUCT(($Q$12:$Q$17=B13)*($V$12:$V$17=2))</f>
        <v>1</v>
      </c>
      <c r="D13" s="17" cm="1">
        <f t="array" ref="D13">SUMPRODUCT(($P$3:$P$8=B13)*($U$3:$U$8=0))+SUMPRODUCT(($Q$3:$Q$8=B13)*($V$3:$V$8=0))</f>
        <v>0</v>
      </c>
      <c r="E13" s="7">
        <f>SUMIF($P$12:$P$17,B13,$R$12:$R$17)+SUMIF($Q$12:$Q$17,B13,$T$12:$T$17)</f>
        <v>5</v>
      </c>
      <c r="F13" s="7">
        <f>SUMIF($P$12:$P$17,B13,$T$12:$T$17)+SUMIF($Q$12:$Q$17,B13,$R$12:$R$17)</f>
        <v>8</v>
      </c>
      <c r="G13" s="7">
        <f t="shared" ref="G13:G15" si="5">E13-F13</f>
        <v>-3</v>
      </c>
      <c r="H13" s="7">
        <f t="shared" ref="H13:H15" si="6">C13*2</f>
        <v>2</v>
      </c>
      <c r="I13" s="7">
        <f>COUNTIF($H$12:$H$15, "&gt;" &amp; H13) +1</f>
        <v>3</v>
      </c>
      <c r="J13" s="7">
        <f>COUNTIF($C$12:$C$15, "&gt;" &amp; C13) +1</f>
        <v>3</v>
      </c>
      <c r="K13" s="7">
        <f>COUNTIF($E$12:$E$15, "&gt;" &amp; E13) +1</f>
        <v>4</v>
      </c>
      <c r="L13" s="7">
        <f>COUNTIF($G$12:$G$15, "&gt;" &amp; G13) +1</f>
        <v>4</v>
      </c>
      <c r="M13" s="7">
        <f t="shared" ref="M13:M15" si="7">SUM(I13:L13)</f>
        <v>14</v>
      </c>
      <c r="N13" s="16"/>
      <c r="O13" s="7">
        <v>2</v>
      </c>
      <c r="P13" s="17" t="str">
        <f>B14</f>
        <v>g</v>
      </c>
      <c r="Q13" s="17" t="str">
        <f>B15</f>
        <v>h</v>
      </c>
      <c r="R13" s="17">
        <v>1</v>
      </c>
      <c r="S13" s="17" t="s">
        <v>27</v>
      </c>
      <c r="T13" s="17">
        <v>3</v>
      </c>
      <c r="U13" s="1">
        <f t="shared" ref="U13:U17" si="8">IF(R13="","",IF(R13&gt;T13,2,0))</f>
        <v>0</v>
      </c>
      <c r="V13" s="1">
        <f t="shared" ref="V13:V17" si="9">IF(T13="","",IF(T13&gt;R13,2,0))</f>
        <v>2</v>
      </c>
    </row>
    <row r="14" spans="1:23" x14ac:dyDescent="0.55000000000000004">
      <c r="A14" s="28">
        <f>RANK(M14,$M$12:$M$15,1)</f>
        <v>2</v>
      </c>
      <c r="B14" s="51" t="s">
        <v>53</v>
      </c>
      <c r="C14" s="17" cm="1">
        <f t="array" ref="C14">SUMPRODUCT(($P$12:$P$17=B14)*($U$12:$U$17=2))+SUMPRODUCT(($Q$12:$Q$17=B14)*($V$12:$V$17=2))</f>
        <v>2</v>
      </c>
      <c r="D14" s="17" cm="1">
        <f t="array" ref="D14">SUMPRODUCT(($P$3:$P$8=B14)*($U$3:$U$8=0))+SUMPRODUCT(($Q$3:$Q$8=B14)*($V$3:$V$8=0))</f>
        <v>0</v>
      </c>
      <c r="E14" s="7">
        <f>SUMIF($P$12:$P$17,B14,$R$12:$R$17)+SUMIF($Q$12:$Q$17,B14,$T$12:$T$17)</f>
        <v>7</v>
      </c>
      <c r="F14" s="7">
        <f>SUMIF($P$12:$P$17,B14,$T$12:$T$17)+SUMIF($Q$12:$Q$17,B14,$R$12:$R$17)</f>
        <v>7</v>
      </c>
      <c r="G14" s="7">
        <f t="shared" si="5"/>
        <v>0</v>
      </c>
      <c r="H14" s="7">
        <f t="shared" si="6"/>
        <v>4</v>
      </c>
      <c r="I14" s="7">
        <f>COUNTIF($H$12:$H$15, "&gt;" &amp; H14) +1</f>
        <v>1</v>
      </c>
      <c r="J14" s="7">
        <f>COUNTIF($C$12:$C$15, "&gt;" &amp; C14) +1</f>
        <v>1</v>
      </c>
      <c r="K14" s="7">
        <f>COUNTIF($E$12:$E$15, "&gt;" &amp; E14) +1</f>
        <v>2</v>
      </c>
      <c r="L14" s="7">
        <f>COUNTIF($G$12:$G$15, "&gt;" &amp; G14) +1</f>
        <v>2</v>
      </c>
      <c r="M14" s="7">
        <f t="shared" si="7"/>
        <v>6</v>
      </c>
      <c r="O14" s="7">
        <v>3</v>
      </c>
      <c r="P14" s="17" t="str">
        <f>B12</f>
        <v>e</v>
      </c>
      <c r="Q14" s="17" t="str">
        <f>B14</f>
        <v>g</v>
      </c>
      <c r="R14" s="17">
        <v>2</v>
      </c>
      <c r="S14" s="17" t="s">
        <v>27</v>
      </c>
      <c r="T14" s="17">
        <v>3</v>
      </c>
      <c r="U14" s="1">
        <f t="shared" si="8"/>
        <v>0</v>
      </c>
      <c r="V14" s="1">
        <f t="shared" si="9"/>
        <v>2</v>
      </c>
    </row>
    <row r="15" spans="1:23" s="10" customFormat="1" x14ac:dyDescent="0.55000000000000004">
      <c r="A15" s="28">
        <f>RANK(M15,$M$12:$M$15,1)</f>
        <v>1</v>
      </c>
      <c r="B15" s="51" t="s">
        <v>54</v>
      </c>
      <c r="C15" s="17" cm="1">
        <f t="array" ref="C15">SUMPRODUCT(($P$12:$P$17=B15)*($U$12:$U$17=2))+SUMPRODUCT(($Q$12:$Q$17=B15)*($V$12:$V$17=2))</f>
        <v>2</v>
      </c>
      <c r="D15" s="17" cm="1">
        <f t="array" ref="D15">SUMPRODUCT(($P$3:$P$8=B15)*($U$3:$U$8=0))+SUMPRODUCT(($Q$3:$Q$8=B15)*($V$3:$V$8=0))</f>
        <v>0</v>
      </c>
      <c r="E15" s="7">
        <f>SUMIF($P$12:$P$17,B15,$R$12:$R$17)+SUMIF($Q$12:$Q$17,B15,$T$12:$T$17)</f>
        <v>8</v>
      </c>
      <c r="F15" s="7">
        <f>SUMIF($P$12:$P$17,B15,$T$12:$T$17)+SUMIF($Q$12:$Q$17,B15,$R$12:$R$17)</f>
        <v>5</v>
      </c>
      <c r="G15" s="7">
        <f t="shared" si="5"/>
        <v>3</v>
      </c>
      <c r="H15" s="7">
        <f t="shared" si="6"/>
        <v>4</v>
      </c>
      <c r="I15" s="7">
        <f>COUNTIF($H$12:$H$15, "&gt;" &amp; H15) +1</f>
        <v>1</v>
      </c>
      <c r="J15" s="7">
        <f>COUNTIF($C$12:$C$15, "&gt;" &amp; C15) +1</f>
        <v>1</v>
      </c>
      <c r="K15" s="7">
        <f>COUNTIF($E$12:$E$15, "&gt;" &amp; E15) +1</f>
        <v>1</v>
      </c>
      <c r="L15" s="7">
        <f>COUNTIF($G$12:$G$15, "&gt;" &amp; G15) +1</f>
        <v>1</v>
      </c>
      <c r="M15" s="7">
        <f t="shared" si="7"/>
        <v>4</v>
      </c>
      <c r="O15" s="7">
        <v>4</v>
      </c>
      <c r="P15" s="17" t="str">
        <f>B13</f>
        <v>f</v>
      </c>
      <c r="Q15" s="17" t="str">
        <f>B15</f>
        <v>h</v>
      </c>
      <c r="R15" s="17">
        <v>3</v>
      </c>
      <c r="S15" s="17" t="s">
        <v>27</v>
      </c>
      <c r="T15" s="17">
        <v>2</v>
      </c>
      <c r="U15" s="1">
        <f t="shared" si="8"/>
        <v>2</v>
      </c>
      <c r="V15" s="1">
        <f t="shared" si="9"/>
        <v>0</v>
      </c>
    </row>
    <row r="16" spans="1:23" s="10" customFormat="1" x14ac:dyDescent="0.55000000000000004">
      <c r="A16" s="3"/>
      <c r="B1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4"/>
      <c r="O16" s="7">
        <v>5</v>
      </c>
      <c r="P16" s="7" t="str">
        <f>B12</f>
        <v>e</v>
      </c>
      <c r="Q16" s="7" t="str">
        <f>B15</f>
        <v>h</v>
      </c>
      <c r="R16" s="7">
        <v>1</v>
      </c>
      <c r="S16" s="7" t="s">
        <v>27</v>
      </c>
      <c r="T16" s="7">
        <v>3</v>
      </c>
      <c r="U16" s="1">
        <f t="shared" si="8"/>
        <v>0</v>
      </c>
      <c r="V16" s="1">
        <f t="shared" si="9"/>
        <v>2</v>
      </c>
    </row>
    <row r="17" spans="1:22" s="10" customFormat="1" x14ac:dyDescent="0.55000000000000004">
      <c r="A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5"/>
      <c r="O17" s="7">
        <v>6</v>
      </c>
      <c r="P17" s="7" t="str">
        <f>B13</f>
        <v>f</v>
      </c>
      <c r="Q17" s="7" t="str">
        <f>B14</f>
        <v>g</v>
      </c>
      <c r="R17" s="7">
        <v>2</v>
      </c>
      <c r="S17" s="7" t="s">
        <v>27</v>
      </c>
      <c r="T17" s="7">
        <v>3</v>
      </c>
      <c r="U17" s="1">
        <f t="shared" si="8"/>
        <v>0</v>
      </c>
      <c r="V17" s="1">
        <f t="shared" si="9"/>
        <v>2</v>
      </c>
    </row>
    <row r="18" spans="1:22" s="9" customFormat="1" x14ac:dyDescent="0.55000000000000004">
      <c r="A18" s="11"/>
      <c r="B18" s="10"/>
      <c r="C18" s="11"/>
      <c r="D18" s="11"/>
      <c r="E18" s="11"/>
      <c r="F18" s="11"/>
      <c r="G18" s="11"/>
      <c r="H18" s="11"/>
      <c r="I18" s="11"/>
      <c r="J18" s="26"/>
      <c r="K18" s="26"/>
      <c r="L18" s="26"/>
      <c r="M18" s="26"/>
      <c r="N18" s="20"/>
    </row>
    <row r="19" spans="1:22" s="10" customFormat="1" x14ac:dyDescent="0.55000000000000004">
      <c r="A19" s="23"/>
      <c r="B19" s="23" t="s">
        <v>5</v>
      </c>
      <c r="C19" s="23"/>
      <c r="D19" s="23"/>
      <c r="E19" s="23"/>
      <c r="F19" s="23"/>
      <c r="G19" s="23"/>
      <c r="H19" s="23"/>
      <c r="I19" s="22" t="s">
        <v>36</v>
      </c>
      <c r="J19" s="22"/>
      <c r="K19" s="22"/>
      <c r="L19" s="22"/>
      <c r="M19" s="22"/>
      <c r="N19" s="16"/>
      <c r="O19" s="22" t="s">
        <v>24</v>
      </c>
      <c r="P19" s="22"/>
      <c r="Q19" s="22"/>
      <c r="R19" s="22"/>
      <c r="S19" s="22"/>
      <c r="T19" s="22"/>
      <c r="U19" s="22"/>
      <c r="V19" s="22"/>
    </row>
    <row r="20" spans="1:22" x14ac:dyDescent="0.55000000000000004">
      <c r="A20" s="18" t="s">
        <v>28</v>
      </c>
      <c r="B20" s="6" t="s">
        <v>0</v>
      </c>
      <c r="C20" s="6" t="s">
        <v>6</v>
      </c>
      <c r="D20" s="6" t="s">
        <v>7</v>
      </c>
      <c r="E20" s="6" t="s">
        <v>1</v>
      </c>
      <c r="F20" s="6" t="s">
        <v>2</v>
      </c>
      <c r="G20" s="6" t="s">
        <v>8</v>
      </c>
      <c r="H20" s="6" t="s">
        <v>9</v>
      </c>
      <c r="I20" s="6" t="s">
        <v>32</v>
      </c>
      <c r="J20" s="6" t="s">
        <v>33</v>
      </c>
      <c r="K20" s="6" t="s">
        <v>34</v>
      </c>
      <c r="L20" s="6" t="s">
        <v>35</v>
      </c>
      <c r="M20" s="6"/>
      <c r="N20" s="16"/>
      <c r="O20" s="6" t="s">
        <v>26</v>
      </c>
      <c r="P20" s="6" t="s">
        <v>0</v>
      </c>
      <c r="Q20" s="6" t="s">
        <v>0</v>
      </c>
      <c r="R20" s="5" t="s">
        <v>25</v>
      </c>
      <c r="S20" s="5"/>
      <c r="T20" s="5"/>
      <c r="U20" s="12" t="s">
        <v>9</v>
      </c>
      <c r="V20" s="13"/>
    </row>
    <row r="21" spans="1:22" x14ac:dyDescent="0.55000000000000004">
      <c r="A21" s="28">
        <f>RANK(M21,$M$21:$M$24,1)</f>
        <v>4</v>
      </c>
      <c r="B21" s="51" t="s">
        <v>55</v>
      </c>
      <c r="C21" s="17" cm="1">
        <f t="array" ref="C21">SUMPRODUCT(($P$21:$P$26=B21)*($U$21:$U$26=2))+SUMPRODUCT(($Q$21:$Q$26=B21)*($V$21:$V$26=2))</f>
        <v>1</v>
      </c>
      <c r="D21" s="17" cm="1">
        <f t="array" ref="D21">SUMPRODUCT(($P$21:$P$26=B21)*($U$21:$U$26=0))+SUMPRODUCT(($Q$21:$Q$26=B21)*($V$21:$V$26=0))</f>
        <v>2</v>
      </c>
      <c r="E21" s="7">
        <f>SUMIF($P$21:$P$26,B21,$R$21:$R$26)+SUMIF($Q$21:$Q$26,B21,$T$21:$T$26)</f>
        <v>4</v>
      </c>
      <c r="F21" s="7">
        <f>SUMIF($P$21:$P$26,B21,$T$21:$T$26)+SUMIF($Q$21:$Q$26,B21,$R$21:$R$26)</f>
        <v>8</v>
      </c>
      <c r="G21" s="7">
        <f>E21-F21</f>
        <v>-4</v>
      </c>
      <c r="H21" s="7">
        <f>C21*2</f>
        <v>2</v>
      </c>
      <c r="I21" s="7">
        <f>COUNTIF($H$21:$H$24, "&gt;" &amp; H21) +1</f>
        <v>3</v>
      </c>
      <c r="J21" s="7">
        <f>COUNTIF($C$21:$C$24, "&gt;" &amp; C21) +1</f>
        <v>3</v>
      </c>
      <c r="K21" s="7">
        <f>COUNTIF($E$21:$E$24, "&gt;" &amp; E21) +1</f>
        <v>4</v>
      </c>
      <c r="L21" s="7">
        <f>COUNTIF($G$21:$G$24, "&gt;" &amp; G21) +1</f>
        <v>4</v>
      </c>
      <c r="M21" s="7">
        <f>SUM(I21:L21)</f>
        <v>14</v>
      </c>
      <c r="N21" s="16"/>
      <c r="O21" s="7">
        <v>1</v>
      </c>
      <c r="P21" s="17" t="str">
        <f>B21</f>
        <v>i</v>
      </c>
      <c r="Q21" s="17" t="str">
        <f>B22</f>
        <v>j</v>
      </c>
      <c r="R21" s="17">
        <v>0</v>
      </c>
      <c r="S21" s="17" t="s">
        <v>27</v>
      </c>
      <c r="T21" s="17">
        <v>3</v>
      </c>
      <c r="U21" s="1">
        <f>IF(R21="","",IF(R21&gt;T21,2,0))</f>
        <v>0</v>
      </c>
      <c r="V21" s="1">
        <f>IF(T21="","",IF(T21&gt;R21,2,0))</f>
        <v>2</v>
      </c>
    </row>
    <row r="22" spans="1:22" x14ac:dyDescent="0.55000000000000004">
      <c r="A22" s="28">
        <f>RANK(M22,$M$21:$M$24,1)</f>
        <v>1</v>
      </c>
      <c r="B22" s="51" t="s">
        <v>72</v>
      </c>
      <c r="C22" s="17" cm="1">
        <f t="array" ref="C22">SUMPRODUCT(($P$21:$P$26=B22)*($U$21:$U$26=2))+SUMPRODUCT(($Q$21:$Q$26=B22)*($V$21:$V$26=2))</f>
        <v>2</v>
      </c>
      <c r="D22" s="17" cm="1">
        <f t="array" ref="D22">SUMPRODUCT(($P$21:$P$26=B22)*($U$21:$U$26=0))+SUMPRODUCT(($Q$21:$Q$26=B22)*($V$21:$V$26=0))</f>
        <v>1</v>
      </c>
      <c r="E22" s="7">
        <f>SUMIF($P$21:$P$26,B22,$R$21:$R$26)+SUMIF($Q$21:$Q$26,B22,$T$21:$T$26)</f>
        <v>8</v>
      </c>
      <c r="F22" s="7">
        <f>SUMIF($P$21:$P$26,B22,$T$21:$T$26)+SUMIF($Q$21:$Q$26,B22,$R$21:$R$26)</f>
        <v>4</v>
      </c>
      <c r="G22" s="7">
        <f t="shared" ref="G22:G24" si="10">E22-F22</f>
        <v>4</v>
      </c>
      <c r="H22" s="7">
        <f t="shared" ref="H22:H24" si="11">C22*2</f>
        <v>4</v>
      </c>
      <c r="I22" s="7">
        <f>COUNTIF($H$21:$H$24, "&gt;" &amp; H22) +1</f>
        <v>1</v>
      </c>
      <c r="J22" s="7">
        <f>COUNTIF($C$3:$C$6, "&gt;" &amp; C22) +1</f>
        <v>1</v>
      </c>
      <c r="K22" s="7">
        <f>COUNTIF($E$21:$E$24, "&gt;" &amp; E22) +1</f>
        <v>1</v>
      </c>
      <c r="L22" s="7">
        <f>COUNTIF($G$21:$G$24, "&gt;" &amp; G22) +1</f>
        <v>1</v>
      </c>
      <c r="M22" s="7">
        <f t="shared" ref="M22:M24" si="12">SUM(I22:L22)</f>
        <v>4</v>
      </c>
      <c r="O22" s="7">
        <v>2</v>
      </c>
      <c r="P22" s="17" t="str">
        <f>B23</f>
        <v>k</v>
      </c>
      <c r="Q22" s="17" t="str">
        <f>B24</f>
        <v>l</v>
      </c>
      <c r="R22" s="17">
        <v>2</v>
      </c>
      <c r="S22" s="17" t="s">
        <v>27</v>
      </c>
      <c r="T22" s="17">
        <v>3</v>
      </c>
      <c r="U22" s="1">
        <f t="shared" ref="U22:U26" si="13">IF(R22="","",IF(R22&gt;T22,2,0))</f>
        <v>0</v>
      </c>
      <c r="V22" s="1">
        <f t="shared" ref="V22:V26" si="14">IF(T22="","",IF(T22&gt;R22,2,0))</f>
        <v>2</v>
      </c>
    </row>
    <row r="23" spans="1:22" x14ac:dyDescent="0.55000000000000004">
      <c r="A23" s="28">
        <f>RANK(M23,$M$21:$M$24,1)</f>
        <v>3</v>
      </c>
      <c r="B23" s="51" t="s">
        <v>56</v>
      </c>
      <c r="C23" s="17" cm="1">
        <f t="array" ref="C23">SUMPRODUCT(($P$21:$P$26=B23)*($U$21:$U$26=2))+SUMPRODUCT(($Q$21:$Q$26=B23)*($V$21:$V$26=2))</f>
        <v>1</v>
      </c>
      <c r="D23" s="17" cm="1">
        <f t="array" ref="D23">SUMPRODUCT(($P$21:$P$26=B23)*($U$21:$U$26=0))+SUMPRODUCT(($Q$21:$Q$26=B23)*($V$21:$V$26=0))</f>
        <v>2</v>
      </c>
      <c r="E23" s="7">
        <f>SUMIF($P$21:$P$26,B23,$R$21:$R$26)+SUMIF($Q$21:$Q$26,B23,$T$21:$T$26)</f>
        <v>7</v>
      </c>
      <c r="F23" s="7">
        <f>SUMIF($P$21:$P$26,B23,$T$21:$T$26)+SUMIF($Q$21:$Q$26,B23,$R$21:$R$26)</f>
        <v>8</v>
      </c>
      <c r="G23" s="7">
        <f t="shared" si="10"/>
        <v>-1</v>
      </c>
      <c r="H23" s="7">
        <f t="shared" si="11"/>
        <v>2</v>
      </c>
      <c r="I23" s="7">
        <f>COUNTIF($H$21:$H$24, "&gt;" &amp; H23) +1</f>
        <v>3</v>
      </c>
      <c r="J23" s="7">
        <f>COUNTIF($C$3:$C$6, "&gt;" &amp; C23) +1</f>
        <v>3</v>
      </c>
      <c r="K23" s="7">
        <f>COUNTIF($E$21:$E$24, "&gt;" &amp; E23) +1</f>
        <v>2</v>
      </c>
      <c r="L23" s="7">
        <f>COUNTIF($G$21:$G$24, "&gt;" &amp; G23) +1</f>
        <v>3</v>
      </c>
      <c r="M23" s="7">
        <f t="shared" si="12"/>
        <v>11</v>
      </c>
      <c r="O23" s="7">
        <v>3</v>
      </c>
      <c r="P23" s="17" t="str">
        <f>B21</f>
        <v>i</v>
      </c>
      <c r="Q23" s="17" t="str">
        <f>B23</f>
        <v>k</v>
      </c>
      <c r="R23" s="17">
        <v>3</v>
      </c>
      <c r="S23" s="17" t="s">
        <v>27</v>
      </c>
      <c r="T23" s="17">
        <v>2</v>
      </c>
      <c r="U23" s="1">
        <f t="shared" si="13"/>
        <v>2</v>
      </c>
      <c r="V23" s="1">
        <f t="shared" si="14"/>
        <v>0</v>
      </c>
    </row>
    <row r="24" spans="1:22" x14ac:dyDescent="0.55000000000000004">
      <c r="A24" s="28">
        <f>RANK(M24,$M$21:$M$24,1)</f>
        <v>2</v>
      </c>
      <c r="B24" s="51" t="s">
        <v>57</v>
      </c>
      <c r="C24" s="17" cm="1">
        <f t="array" ref="C24">SUMPRODUCT(($P$21:$P$26=B24)*($U$21:$U$26=2))+SUMPRODUCT(($Q$21:$Q$26=B24)*($V$21:$V$26=2))</f>
        <v>2</v>
      </c>
      <c r="D24" s="17" cm="1">
        <f t="array" ref="D24">SUMPRODUCT(($P$21:$P$26=B24)*($U$21:$U$26=0))+SUMPRODUCT(($Q$21:$Q$26=B24)*($V$21:$V$26=0))</f>
        <v>1</v>
      </c>
      <c r="E24" s="7">
        <f>SUMIF($P$21:$P$26,B24,$R$21:$R$26)+SUMIF($Q$21:$Q$26,B24,$T$21:$T$26)</f>
        <v>7</v>
      </c>
      <c r="F24" s="7">
        <f>SUMIF($P$21:$P$26,B24,$T$21:$T$26)+SUMIF($Q$21:$Q$26,B24,$R$21:$R$26)</f>
        <v>6</v>
      </c>
      <c r="G24" s="7">
        <f t="shared" si="10"/>
        <v>1</v>
      </c>
      <c r="H24" s="7">
        <f t="shared" si="11"/>
        <v>4</v>
      </c>
      <c r="I24" s="7">
        <f>COUNTIF($H$21:$H$24, "&gt;" &amp; H24) +1</f>
        <v>1</v>
      </c>
      <c r="J24" s="7">
        <f>COUNTIF($C$3:$C$6, "&gt;" &amp; C24) +1</f>
        <v>1</v>
      </c>
      <c r="K24" s="7">
        <f>COUNTIF($E$21:$E$24, "&gt;" &amp; E24) +1</f>
        <v>2</v>
      </c>
      <c r="L24" s="7">
        <f>COUNTIF($G$21:$G$24, "&gt;" &amp; G24) +1</f>
        <v>2</v>
      </c>
      <c r="M24" s="7">
        <f t="shared" si="12"/>
        <v>6</v>
      </c>
      <c r="O24" s="7">
        <v>4</v>
      </c>
      <c r="P24" s="17" t="str">
        <f>B22</f>
        <v>j</v>
      </c>
      <c r="Q24" s="17" t="str">
        <f>B24</f>
        <v>l</v>
      </c>
      <c r="R24" s="17">
        <v>3</v>
      </c>
      <c r="S24" s="17" t="s">
        <v>27</v>
      </c>
      <c r="T24" s="17">
        <v>1</v>
      </c>
      <c r="U24" s="1">
        <f t="shared" si="13"/>
        <v>2</v>
      </c>
      <c r="V24" s="1">
        <f t="shared" si="14"/>
        <v>0</v>
      </c>
    </row>
    <row r="25" spans="1:22" x14ac:dyDescent="0.55000000000000004">
      <c r="O25" s="7">
        <v>5</v>
      </c>
      <c r="P25" s="7" t="str">
        <f>B21</f>
        <v>i</v>
      </c>
      <c r="Q25" s="7" t="str">
        <f>B24</f>
        <v>l</v>
      </c>
      <c r="R25" s="7">
        <v>1</v>
      </c>
      <c r="S25" s="7" t="s">
        <v>27</v>
      </c>
      <c r="T25" s="7">
        <v>3</v>
      </c>
      <c r="U25" s="1">
        <f t="shared" si="13"/>
        <v>0</v>
      </c>
      <c r="V25" s="1">
        <f t="shared" si="14"/>
        <v>2</v>
      </c>
    </row>
    <row r="26" spans="1:22" s="10" customFormat="1" x14ac:dyDescent="0.55000000000000004">
      <c r="A26" s="3"/>
      <c r="B26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O26" s="7">
        <v>6</v>
      </c>
      <c r="P26" s="7" t="str">
        <f>B22</f>
        <v>j</v>
      </c>
      <c r="Q26" s="7" t="str">
        <f>B23</f>
        <v>k</v>
      </c>
      <c r="R26" s="7">
        <v>2</v>
      </c>
      <c r="S26" s="7" t="s">
        <v>27</v>
      </c>
      <c r="T26" s="7">
        <v>3</v>
      </c>
      <c r="U26" s="1">
        <f t="shared" si="13"/>
        <v>0</v>
      </c>
      <c r="V26" s="1">
        <f t="shared" si="14"/>
        <v>2</v>
      </c>
    </row>
    <row r="27" spans="1:22" s="9" customFormat="1" x14ac:dyDescent="0.55000000000000004">
      <c r="A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1"/>
    </row>
    <row r="28" spans="1:22" s="10" customFormat="1" x14ac:dyDescent="0.55000000000000004">
      <c r="A28" s="23"/>
      <c r="B28" s="23" t="s">
        <v>10</v>
      </c>
      <c r="C28" s="23"/>
      <c r="D28" s="23"/>
      <c r="E28" s="23"/>
      <c r="F28" s="23"/>
      <c r="G28" s="23"/>
      <c r="H28" s="23"/>
      <c r="I28" s="22" t="s">
        <v>36</v>
      </c>
      <c r="J28" s="22"/>
      <c r="K28" s="22"/>
      <c r="L28" s="22"/>
      <c r="M28" s="22"/>
      <c r="N28" s="15"/>
      <c r="O28" s="22" t="s">
        <v>24</v>
      </c>
      <c r="P28" s="22"/>
      <c r="Q28" s="22"/>
      <c r="R28" s="22"/>
      <c r="S28" s="22"/>
      <c r="T28" s="22"/>
      <c r="U28" s="22"/>
      <c r="V28" s="22"/>
    </row>
    <row r="29" spans="1:22" s="10" customFormat="1" x14ac:dyDescent="0.55000000000000004">
      <c r="A29" s="18" t="s">
        <v>28</v>
      </c>
      <c r="B29" s="6" t="s">
        <v>0</v>
      </c>
      <c r="C29" s="6" t="s">
        <v>6</v>
      </c>
      <c r="D29" s="6" t="s">
        <v>7</v>
      </c>
      <c r="E29" s="6" t="s">
        <v>1</v>
      </c>
      <c r="F29" s="6" t="s">
        <v>2</v>
      </c>
      <c r="G29" s="6" t="s">
        <v>8</v>
      </c>
      <c r="H29" s="6" t="s">
        <v>9</v>
      </c>
      <c r="I29" s="6" t="s">
        <v>32</v>
      </c>
      <c r="J29" s="6" t="s">
        <v>33</v>
      </c>
      <c r="K29" s="6" t="s">
        <v>34</v>
      </c>
      <c r="L29" s="6" t="s">
        <v>35</v>
      </c>
      <c r="M29" s="6"/>
      <c r="N29" s="16"/>
      <c r="O29" s="6" t="s">
        <v>26</v>
      </c>
      <c r="P29" s="6" t="s">
        <v>0</v>
      </c>
      <c r="Q29" s="6" t="s">
        <v>0</v>
      </c>
      <c r="R29" s="5" t="s">
        <v>25</v>
      </c>
      <c r="S29" s="5"/>
      <c r="T29" s="5"/>
      <c r="U29" s="12" t="s">
        <v>9</v>
      </c>
      <c r="V29" s="13"/>
    </row>
    <row r="30" spans="1:22" s="10" customFormat="1" x14ac:dyDescent="0.55000000000000004">
      <c r="A30" s="28">
        <f>RANK(M30,$M$30:$M$33,1)</f>
        <v>4</v>
      </c>
      <c r="B30" s="51" t="s">
        <v>58</v>
      </c>
      <c r="C30" s="17" cm="1">
        <f t="array" ref="C30">SUMPRODUCT(($P$30:$P$35=B30)*($U$30:$U$35=2))+SUMPRODUCT(($Q$30:$Q$35=B30)*($V$30:$V$35=2))</f>
        <v>0</v>
      </c>
      <c r="D30" s="17" cm="1">
        <f t="array" ref="D30">SUMPRODUCT(($P$30:$P$35=B30)*($U$30:$U$35=0))+SUMPRODUCT(($Q$30:$Q$35=B30)*($V$30:$V$35=0))</f>
        <v>3</v>
      </c>
      <c r="E30" s="7">
        <f>SUMIF($P$30:$P$35,B30,$R$30:$R$35)+SUMIF($Q$30:$Q$35,B30,$T$30:$T$35)</f>
        <v>6</v>
      </c>
      <c r="F30" s="7">
        <f>SUMIF($P$30:$P$35,B30,$T$30:$T$35)+SUMIF($Q$30:$Q$35,B30,$R$30:$R$35)</f>
        <v>9</v>
      </c>
      <c r="G30" s="7">
        <f>E30-F30</f>
        <v>-3</v>
      </c>
      <c r="H30" s="7">
        <f>C30*2</f>
        <v>0</v>
      </c>
      <c r="I30" s="7">
        <f>COUNTIF($H$30:$H$33, "&gt;" &amp; H30) +1</f>
        <v>4</v>
      </c>
      <c r="J30" s="7">
        <f>COUNTIF($C$30:$C$33, "&gt;" &amp; C30) +1</f>
        <v>4</v>
      </c>
      <c r="K30" s="7">
        <f>COUNTIF($E$30:$E$33, "&gt;" &amp; E30) +1</f>
        <v>4</v>
      </c>
      <c r="L30" s="7">
        <f>COUNTIF($G$30:$G$33, "&gt;" &amp; G30) +1</f>
        <v>4</v>
      </c>
      <c r="M30" s="7">
        <f>SUM(I30:L30)</f>
        <v>16</v>
      </c>
      <c r="N30" s="16"/>
      <c r="O30" s="7">
        <v>1</v>
      </c>
      <c r="P30" s="17" t="str">
        <f>B30</f>
        <v>m</v>
      </c>
      <c r="Q30" s="17" t="str">
        <f>B31</f>
        <v>n</v>
      </c>
      <c r="R30" s="17">
        <v>2</v>
      </c>
      <c r="S30" s="17" t="s">
        <v>27</v>
      </c>
      <c r="T30" s="17">
        <v>3</v>
      </c>
      <c r="U30" s="1">
        <f>IF(R30="","",IF(R30&gt;T30,2,0))</f>
        <v>0</v>
      </c>
      <c r="V30" s="1">
        <f>IF(T30="","",IF(T30&gt;R30,2,0))</f>
        <v>2</v>
      </c>
    </row>
    <row r="31" spans="1:22" s="10" customFormat="1" x14ac:dyDescent="0.55000000000000004">
      <c r="A31" s="28">
        <f>RANK(M31,$M$30:$M$33,1)</f>
        <v>1</v>
      </c>
      <c r="B31" s="51" t="s">
        <v>59</v>
      </c>
      <c r="C31" s="17" cm="1">
        <f t="array" ref="C31">SUMPRODUCT(($P$30:$P$35=B31)*($U$30:$U$35=2))+SUMPRODUCT(($Q$30:$Q$35=B31)*($V$30:$V$35=2))</f>
        <v>3</v>
      </c>
      <c r="D31" s="17" cm="1">
        <f t="array" ref="D31">SUMPRODUCT(($P$30:$P$35=B31)*($U$30:$U$35=0))+SUMPRODUCT(($Q$30:$Q$35=B31)*($V$30:$V$35=0))</f>
        <v>0</v>
      </c>
      <c r="E31" s="7">
        <f>SUMIF($P$30:$P$35,B31,$R$30:$R$35)+SUMIF($Q$30:$Q$35,B31,$T$30:$T$35)</f>
        <v>9</v>
      </c>
      <c r="F31" s="7">
        <f>SUMIF($P$30:$P$35,B31,$T$30:$T$35)+SUMIF($Q$30:$Q$35,B31,$R$30:$R$35)</f>
        <v>6</v>
      </c>
      <c r="G31" s="7">
        <f t="shared" ref="G31:G33" si="15">E31-F31</f>
        <v>3</v>
      </c>
      <c r="H31" s="7">
        <f t="shared" ref="H31:H33" si="16">C31*2</f>
        <v>6</v>
      </c>
      <c r="I31" s="7">
        <f>COUNTIF($H$30:$H$33, "&gt;" &amp; H31) +1</f>
        <v>1</v>
      </c>
      <c r="J31" s="7">
        <f>COUNTIF($C$30:$C$33, "&gt;" &amp; C31) +1</f>
        <v>1</v>
      </c>
      <c r="K31" s="7">
        <f>COUNTIF($E$30:$E$33, "&gt;" &amp; E31) +1</f>
        <v>1</v>
      </c>
      <c r="L31" s="7">
        <f>COUNTIF($G$30:$G$33, "&gt;" &amp; G31) +1</f>
        <v>1</v>
      </c>
      <c r="M31" s="7">
        <f t="shared" ref="M31:M33" si="17">SUM(I31:L31)</f>
        <v>4</v>
      </c>
      <c r="N31" s="16"/>
      <c r="O31" s="7">
        <v>2</v>
      </c>
      <c r="P31" s="17" t="str">
        <f>B32</f>
        <v>o</v>
      </c>
      <c r="Q31" s="17" t="str">
        <f>B33</f>
        <v>p</v>
      </c>
      <c r="R31" s="17">
        <v>3</v>
      </c>
      <c r="S31" s="17" t="s">
        <v>27</v>
      </c>
      <c r="T31" s="17">
        <v>2</v>
      </c>
      <c r="U31" s="1">
        <f t="shared" ref="U31:U35" si="18">IF(R31="","",IF(R31&gt;T31,2,0))</f>
        <v>2</v>
      </c>
      <c r="V31" s="1">
        <f t="shared" ref="V31:V35" si="19">IF(T31="","",IF(T31&gt;R31,2,0))</f>
        <v>0</v>
      </c>
    </row>
    <row r="32" spans="1:22" s="10" customFormat="1" x14ac:dyDescent="0.55000000000000004">
      <c r="A32" s="28">
        <f>RANK(M32,$M$30:$M$33,1)</f>
        <v>2</v>
      </c>
      <c r="B32" s="51" t="s">
        <v>60</v>
      </c>
      <c r="C32" s="17" cm="1">
        <f t="array" ref="C32">SUMPRODUCT(($P$30:$P$35=B32)*($U$30:$U$35=2))+SUMPRODUCT(($Q$30:$Q$35=B32)*($V$30:$V$35=2))</f>
        <v>2</v>
      </c>
      <c r="D32" s="17" cm="1">
        <f t="array" ref="D32">SUMPRODUCT(($P$30:$P$35=B32)*($U$30:$U$35=0))+SUMPRODUCT(($Q$30:$Q$35=B32)*($V$30:$V$35=0))</f>
        <v>1</v>
      </c>
      <c r="E32" s="7">
        <f>SUMIF($P$30:$P$35,B32,$R$30:$R$35)+SUMIF($Q$30:$Q$35,B32,$T$30:$T$35)</f>
        <v>8</v>
      </c>
      <c r="F32" s="7">
        <f>SUMIF($P$30:$P$35,B32,$T$30:$T$35)+SUMIF($Q$30:$Q$35,B32,$R$30:$R$35)</f>
        <v>7</v>
      </c>
      <c r="G32" s="7">
        <f t="shared" si="15"/>
        <v>1</v>
      </c>
      <c r="H32" s="7">
        <f t="shared" si="16"/>
        <v>4</v>
      </c>
      <c r="I32" s="7">
        <f>COUNTIF($H$30:$H$33, "&gt;" &amp; H32) +1</f>
        <v>2</v>
      </c>
      <c r="J32" s="7">
        <f>COUNTIF($C$30:$C$33, "&gt;" &amp; C32) +1</f>
        <v>2</v>
      </c>
      <c r="K32" s="7">
        <f>COUNTIF($E$30:$E$33, "&gt;" &amp; E32) +1</f>
        <v>2</v>
      </c>
      <c r="L32" s="7">
        <f>COUNTIF($G$30:$G$33, "&gt;" &amp; G32) +1</f>
        <v>2</v>
      </c>
      <c r="M32" s="7">
        <f t="shared" si="17"/>
        <v>8</v>
      </c>
      <c r="N32" s="16"/>
      <c r="O32" s="7">
        <v>3</v>
      </c>
      <c r="P32" s="17" t="str">
        <f>B30</f>
        <v>m</v>
      </c>
      <c r="Q32" s="17" t="str">
        <f>B32</f>
        <v>o</v>
      </c>
      <c r="R32" s="17">
        <v>2</v>
      </c>
      <c r="S32" s="17" t="s">
        <v>27</v>
      </c>
      <c r="T32" s="17">
        <v>3</v>
      </c>
      <c r="U32" s="1">
        <f t="shared" si="18"/>
        <v>0</v>
      </c>
      <c r="V32" s="1">
        <f t="shared" si="19"/>
        <v>2</v>
      </c>
    </row>
    <row r="33" spans="1:22" s="10" customFormat="1" x14ac:dyDescent="0.55000000000000004">
      <c r="A33" s="28">
        <f>RANK(M33,$M$30:$M$33,1)</f>
        <v>3</v>
      </c>
      <c r="B33" s="51" t="s">
        <v>61</v>
      </c>
      <c r="C33" s="17" cm="1">
        <f t="array" ref="C33">SUMPRODUCT(($P$30:$P$35=B33)*($U$30:$U$35=2))+SUMPRODUCT(($Q$30:$Q$35=B33)*($V$30:$V$35=2))</f>
        <v>1</v>
      </c>
      <c r="D33" s="17" cm="1">
        <f t="array" ref="D33">SUMPRODUCT(($P$30:$P$35=B33)*($U$30:$U$35=0))+SUMPRODUCT(($Q$30:$Q$35=B33)*($V$30:$V$35=0))</f>
        <v>2</v>
      </c>
      <c r="E33" s="7">
        <f>SUMIF($P$30:$P$35,B33,$R$30:$R$35)+SUMIF($Q$30:$Q$35,B33,$T$30:$T$35)</f>
        <v>7</v>
      </c>
      <c r="F33" s="7">
        <f>SUMIF($P$30:$P$35,B33,$T$30:$T$35)+SUMIF($Q$30:$Q$35,B33,$R$30:$R$35)</f>
        <v>8</v>
      </c>
      <c r="G33" s="7">
        <f t="shared" si="15"/>
        <v>-1</v>
      </c>
      <c r="H33" s="7">
        <f t="shared" si="16"/>
        <v>2</v>
      </c>
      <c r="I33" s="7">
        <f>COUNTIF($H$30:$H$33, "&gt;" &amp; H33) +1</f>
        <v>3</v>
      </c>
      <c r="J33" s="7">
        <f>COUNTIF($C$30:$C$33, "&gt;" &amp; C33) +1</f>
        <v>3</v>
      </c>
      <c r="K33" s="7">
        <f>COUNTIF($E$30:$E$33, "&gt;" &amp; E33) +1</f>
        <v>3</v>
      </c>
      <c r="L33" s="7">
        <f>COUNTIF($G$30:$G$33, "&gt;" &amp; G33) +1</f>
        <v>3</v>
      </c>
      <c r="M33" s="7">
        <f t="shared" si="17"/>
        <v>12</v>
      </c>
      <c r="O33" s="7">
        <v>4</v>
      </c>
      <c r="P33" s="17" t="str">
        <f>B31</f>
        <v>n</v>
      </c>
      <c r="Q33" s="17" t="str">
        <f>B33</f>
        <v>p</v>
      </c>
      <c r="R33" s="17">
        <v>3</v>
      </c>
      <c r="S33" s="17" t="s">
        <v>27</v>
      </c>
      <c r="T33" s="17">
        <v>2</v>
      </c>
      <c r="U33" s="1">
        <f t="shared" si="18"/>
        <v>2</v>
      </c>
      <c r="V33" s="1">
        <f t="shared" si="19"/>
        <v>0</v>
      </c>
    </row>
    <row r="34" spans="1:22" s="10" customFormat="1" x14ac:dyDescent="0.55000000000000004">
      <c r="A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O34" s="7">
        <v>5</v>
      </c>
      <c r="P34" s="7" t="str">
        <f>B30</f>
        <v>m</v>
      </c>
      <c r="Q34" s="7" t="str">
        <f>B33</f>
        <v>p</v>
      </c>
      <c r="R34" s="7">
        <v>2</v>
      </c>
      <c r="S34" s="7" t="s">
        <v>27</v>
      </c>
      <c r="T34" s="7">
        <v>3</v>
      </c>
      <c r="U34" s="1">
        <f t="shared" si="18"/>
        <v>0</v>
      </c>
      <c r="V34" s="1">
        <f t="shared" si="19"/>
        <v>2</v>
      </c>
    </row>
    <row r="35" spans="1:22" s="10" customFormat="1" x14ac:dyDescent="0.55000000000000004">
      <c r="A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O35" s="7">
        <v>6</v>
      </c>
      <c r="P35" s="7" t="str">
        <f>B31</f>
        <v>n</v>
      </c>
      <c r="Q35" s="7" t="str">
        <f>B32</f>
        <v>o</v>
      </c>
      <c r="R35" s="7">
        <v>3</v>
      </c>
      <c r="S35" s="7" t="s">
        <v>27</v>
      </c>
      <c r="T35" s="7">
        <v>2</v>
      </c>
      <c r="U35" s="1">
        <f t="shared" si="18"/>
        <v>2</v>
      </c>
      <c r="V35" s="1">
        <f t="shared" si="19"/>
        <v>0</v>
      </c>
    </row>
    <row r="36" spans="1:22" s="10" customFormat="1" x14ac:dyDescent="0.55000000000000004">
      <c r="A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22" s="10" customFormat="1" x14ac:dyDescent="0.55000000000000004">
      <c r="A37" s="25"/>
      <c r="B37" s="24" t="s">
        <v>11</v>
      </c>
      <c r="C37" s="25"/>
      <c r="D37" s="25"/>
      <c r="E37" s="25"/>
      <c r="F37" s="25"/>
      <c r="G37" s="25"/>
      <c r="H37" s="25"/>
      <c r="I37" s="22" t="s">
        <v>36</v>
      </c>
      <c r="J37" s="22"/>
      <c r="K37" s="22"/>
      <c r="L37" s="22"/>
      <c r="M37" s="22"/>
      <c r="N37" s="14"/>
      <c r="O37" s="22" t="s">
        <v>24</v>
      </c>
      <c r="P37" s="22"/>
      <c r="Q37" s="22"/>
      <c r="R37" s="22"/>
      <c r="S37" s="22"/>
      <c r="T37" s="22"/>
      <c r="U37" s="22"/>
      <c r="V37" s="22"/>
    </row>
    <row r="38" spans="1:22" s="10" customFormat="1" x14ac:dyDescent="0.55000000000000004">
      <c r="A38" s="18" t="s">
        <v>28</v>
      </c>
      <c r="B38" s="6" t="s">
        <v>0</v>
      </c>
      <c r="C38" s="6" t="s">
        <v>6</v>
      </c>
      <c r="D38" s="6" t="s">
        <v>7</v>
      </c>
      <c r="E38" s="6" t="s">
        <v>1</v>
      </c>
      <c r="F38" s="6" t="s">
        <v>2</v>
      </c>
      <c r="G38" s="6" t="s">
        <v>31</v>
      </c>
      <c r="H38" s="6" t="s">
        <v>9</v>
      </c>
      <c r="I38" s="6" t="s">
        <v>32</v>
      </c>
      <c r="J38" s="6" t="s">
        <v>33</v>
      </c>
      <c r="K38" s="6" t="s">
        <v>34</v>
      </c>
      <c r="L38" s="6" t="s">
        <v>35</v>
      </c>
      <c r="M38" s="6"/>
      <c r="N38" s="15"/>
      <c r="O38" s="6" t="s">
        <v>26</v>
      </c>
      <c r="P38" s="6" t="s">
        <v>0</v>
      </c>
      <c r="Q38" s="6" t="s">
        <v>0</v>
      </c>
      <c r="R38" s="5" t="s">
        <v>25</v>
      </c>
      <c r="S38" s="5"/>
      <c r="T38" s="5"/>
      <c r="U38" s="12" t="s">
        <v>9</v>
      </c>
      <c r="V38" s="13"/>
    </row>
    <row r="39" spans="1:22" s="10" customFormat="1" x14ac:dyDescent="0.55000000000000004">
      <c r="A39" s="28">
        <f>RANK(M39,$M$39:$M$42,1)</f>
        <v>3</v>
      </c>
      <c r="B39" s="51" t="s">
        <v>62</v>
      </c>
      <c r="C39" s="17" cm="1">
        <f t="array" ref="C39">SUMPRODUCT(($P$39:$P$44=B39)*($U$39:$U$44=2))+SUMPRODUCT(($Q$39:$Q$44=B39)*($V$39:$V$44=2))</f>
        <v>1</v>
      </c>
      <c r="D39" s="17" cm="1">
        <f t="array" ref="D39">SUMPRODUCT(($P$39:$P$44=B39)*($U$39:$U$44=0))+SUMPRODUCT(($Q$39:$Q$44=B39)*($V$39:$V$44=0))</f>
        <v>2</v>
      </c>
      <c r="E39" s="7">
        <f>SUMIF($P$39:$P$44,B39,$R$39:$R$44)+SUMIF($Q$39:$Q$44,B39,$T$39:$T$44)</f>
        <v>6</v>
      </c>
      <c r="F39" s="7">
        <f>SUMIF($P$39:$P$44,B39,$T$39:$T$44)+SUMIF($Q$39:$Q$44,B39,$R$39:$R$44)</f>
        <v>6</v>
      </c>
      <c r="G39" s="7">
        <f>E39-F39</f>
        <v>0</v>
      </c>
      <c r="H39" s="7">
        <f>C39*2</f>
        <v>2</v>
      </c>
      <c r="I39" s="7">
        <f>COUNTIF($H$39:$H$42, "&gt;" &amp; H39) +1</f>
        <v>3</v>
      </c>
      <c r="J39" s="7">
        <f>COUNTIF($C$39:$C$42, "&gt;" &amp; C39) +1</f>
        <v>3</v>
      </c>
      <c r="K39" s="7">
        <f>COUNTIF($E$39:$E$42, "&gt;" &amp; E39) +1</f>
        <v>2</v>
      </c>
      <c r="L39" s="7">
        <f>COUNTIF($G$39:$G$42, "&gt;" &amp; G39) +1</f>
        <v>3</v>
      </c>
      <c r="M39" s="7">
        <f>SUM(I39:L39)</f>
        <v>11</v>
      </c>
      <c r="N39" s="27"/>
      <c r="O39" s="7">
        <v>1</v>
      </c>
      <c r="P39" s="17" t="str">
        <f>B39</f>
        <v>q</v>
      </c>
      <c r="Q39" s="17" t="str">
        <f>B40</f>
        <v>r</v>
      </c>
      <c r="R39" s="17">
        <v>3</v>
      </c>
      <c r="S39" s="17" t="s">
        <v>27</v>
      </c>
      <c r="T39" s="17">
        <v>0</v>
      </c>
      <c r="U39" s="1">
        <f>IF(R39="","",IF(R39&gt;T39,2,0))</f>
        <v>2</v>
      </c>
      <c r="V39" s="1">
        <f>IF(T39="","",IF(T39&gt;R39,2,0))</f>
        <v>0</v>
      </c>
    </row>
    <row r="40" spans="1:22" s="10" customFormat="1" x14ac:dyDescent="0.55000000000000004">
      <c r="A40" s="28">
        <f>RANK(M40,$M$39:$M$42,1)</f>
        <v>2</v>
      </c>
      <c r="B40" s="51" t="s">
        <v>63</v>
      </c>
      <c r="C40" s="17" cm="1">
        <f t="array" ref="C40">SUMPRODUCT(($P$39:$P$44=B40)*($U$39:$U$44=2))+SUMPRODUCT(($Q$39:$Q$44=B40)*($V$39:$V$44=2))</f>
        <v>2</v>
      </c>
      <c r="D40" s="17" cm="1">
        <f t="array" ref="D40">SUMPRODUCT(($P$39:$P$44=B40)*($U$39:$U$44=0))+SUMPRODUCT(($Q$39:$Q$44=B40)*($V$39:$V$44=0))</f>
        <v>1</v>
      </c>
      <c r="E40" s="7">
        <f>SUMIF($P$39:$P$44,B40,$R$39:$R$44)+SUMIF($Q$39:$Q$44,B40,$T$39:$T$44)</f>
        <v>6</v>
      </c>
      <c r="F40" s="7">
        <f>SUMIF($P$39:$P$44,B40,$T$39:$T$44)+SUMIF($Q$39:$Q$44,B40,$R$39:$R$44)</f>
        <v>5</v>
      </c>
      <c r="G40" s="7">
        <f>E40-F40</f>
        <v>1</v>
      </c>
      <c r="H40" s="7">
        <f>C40*2</f>
        <v>4</v>
      </c>
      <c r="I40" s="7">
        <f>COUNTIF($H$39:$H$42, "&gt;" &amp; H40) +1</f>
        <v>1</v>
      </c>
      <c r="J40" s="7">
        <f>COUNTIF($C$39:$C$42, "&gt;" &amp; C40) +1</f>
        <v>1</v>
      </c>
      <c r="K40" s="7">
        <f>COUNTIF($E$39:$E$42, "&gt;" &amp; E40) +1</f>
        <v>2</v>
      </c>
      <c r="L40" s="7">
        <f>COUNTIF($G$39:$G$42, "&gt;" &amp; G40) +1</f>
        <v>2</v>
      </c>
      <c r="M40" s="7">
        <f>SUM(I40:L40)</f>
        <v>6</v>
      </c>
      <c r="N40" s="27"/>
      <c r="O40" s="7">
        <v>2</v>
      </c>
      <c r="P40" s="17" t="str">
        <f>B41</f>
        <v>s</v>
      </c>
      <c r="Q40" s="17" t="str">
        <f>B42</f>
        <v>t</v>
      </c>
      <c r="R40" s="17">
        <v>1</v>
      </c>
      <c r="S40" s="17" t="s">
        <v>27</v>
      </c>
      <c r="T40" s="17">
        <v>3</v>
      </c>
      <c r="U40" s="1">
        <f>IF(R40="","",IF(R40&gt;T40,2,0))</f>
        <v>0</v>
      </c>
      <c r="V40" s="1">
        <f>IF(T40="","",IF(T40&gt;R40,2,0))</f>
        <v>2</v>
      </c>
    </row>
    <row r="41" spans="1:22" s="10" customFormat="1" x14ac:dyDescent="0.55000000000000004">
      <c r="A41" s="28">
        <f>RANK(M41,$M$39:$M$42,1)</f>
        <v>4</v>
      </c>
      <c r="B41" s="51" t="s">
        <v>64</v>
      </c>
      <c r="C41" s="17" cm="1">
        <f t="array" ref="C41">SUMPRODUCT(($P$39:$P$44=B41)*($U$39:$U$44=2))+SUMPRODUCT(($Q$39:$Q$44=B41)*($V$39:$V$44=2))</f>
        <v>1</v>
      </c>
      <c r="D41" s="17" cm="1">
        <f t="array" ref="D41">SUMPRODUCT(($P$39:$P$44=B41)*($U$39:$U$44=0))+SUMPRODUCT(($Q$39:$Q$44=B41)*($V$39:$V$44=0))</f>
        <v>2</v>
      </c>
      <c r="E41" s="7">
        <f>SUMIF($P$39:$P$44,B41,$R$39:$R$44)+SUMIF($Q$39:$Q$44,B41,$T$39:$T$44)</f>
        <v>4</v>
      </c>
      <c r="F41" s="7">
        <f>SUMIF($P$39:$P$44,B41,$T$39:$T$44)+SUMIF($Q$39:$Q$44,B41,$R$39:$R$44)</f>
        <v>8</v>
      </c>
      <c r="G41" s="7">
        <f>E41-F41</f>
        <v>-4</v>
      </c>
      <c r="H41" s="7">
        <f>C41*2</f>
        <v>2</v>
      </c>
      <c r="I41" s="7">
        <f>COUNTIF($H$39:$H$42, "&gt;" &amp; H41) +1</f>
        <v>3</v>
      </c>
      <c r="J41" s="7">
        <f>COUNTIF($C$39:$C$42, "&gt;" &amp; C41) +1</f>
        <v>3</v>
      </c>
      <c r="K41" s="7">
        <f>COUNTIF($E$39:$E$42, "&gt;" &amp; E41) +1</f>
        <v>4</v>
      </c>
      <c r="L41" s="7">
        <f>COUNTIF($G$39:$G$42, "&gt;" &amp; G41) +1</f>
        <v>4</v>
      </c>
      <c r="M41" s="7">
        <f>SUM(I41:L41)</f>
        <v>14</v>
      </c>
      <c r="N41" s="27"/>
      <c r="O41" s="7">
        <v>3</v>
      </c>
      <c r="P41" s="17" t="str">
        <f>B39</f>
        <v>q</v>
      </c>
      <c r="Q41" s="17" t="str">
        <f>B41</f>
        <v>s</v>
      </c>
      <c r="R41" s="17">
        <v>2</v>
      </c>
      <c r="S41" s="17" t="s">
        <v>27</v>
      </c>
      <c r="T41" s="17">
        <v>3</v>
      </c>
      <c r="U41" s="1">
        <f>IF(R41="","",IF(R41&gt;T41,2,0))</f>
        <v>0</v>
      </c>
      <c r="V41" s="1">
        <f>IF(T41="","",IF(T41&gt;R41,2,0))</f>
        <v>2</v>
      </c>
    </row>
    <row r="42" spans="1:22" s="10" customFormat="1" x14ac:dyDescent="0.55000000000000004">
      <c r="A42" s="28">
        <f>RANK(M42,$M$39:$M$42,1)</f>
        <v>1</v>
      </c>
      <c r="B42" s="51" t="s">
        <v>65</v>
      </c>
      <c r="C42" s="17" cm="1">
        <f t="array" ref="C42">SUMPRODUCT(($P$39:$P$44=B42)*($U$39:$U$44=2))+SUMPRODUCT(($Q$39:$Q$44=B42)*($V$39:$V$44=2))</f>
        <v>2</v>
      </c>
      <c r="D42" s="17" cm="1">
        <f t="array" ref="D42">SUMPRODUCT(($P$39:$P$44=B42)*($U$39:$U$44=0))+SUMPRODUCT(($Q$39:$Q$44=B42)*($V$39:$V$44=0))</f>
        <v>1</v>
      </c>
      <c r="E42" s="7">
        <f>SUMIF($P$39:$P$44,B42,$R$39:$R$44)+SUMIF($Q$39:$Q$44,B42,$T$39:$T$44)</f>
        <v>8</v>
      </c>
      <c r="F42" s="7">
        <f>SUMIF($P$39:$P$44,B42,$T$39:$T$44)+SUMIF($Q$39:$Q$44,B42,$R$39:$R$44)</f>
        <v>5</v>
      </c>
      <c r="G42" s="7">
        <f>E42-F42</f>
        <v>3</v>
      </c>
      <c r="H42" s="7">
        <f>C42*2</f>
        <v>4</v>
      </c>
      <c r="I42" s="7">
        <f>COUNTIF($H$39:$H$42, "&gt;" &amp; H42) +1</f>
        <v>1</v>
      </c>
      <c r="J42" s="7">
        <f>COUNTIF($C$39:$C$42, "&gt;" &amp; C42) +1</f>
        <v>1</v>
      </c>
      <c r="K42" s="7">
        <f>COUNTIF($E$39:$E$42, "&gt;" &amp; E42) +1</f>
        <v>1</v>
      </c>
      <c r="L42" s="7">
        <f>COUNTIF($G$39:$G$42, "&gt;" &amp; G42) +1</f>
        <v>1</v>
      </c>
      <c r="M42" s="7">
        <f>SUM(I42:L42)</f>
        <v>4</v>
      </c>
      <c r="N42" s="27"/>
      <c r="O42" s="7">
        <v>4</v>
      </c>
      <c r="P42" s="17" t="str">
        <f>B40</f>
        <v>r</v>
      </c>
      <c r="Q42" s="17" t="str">
        <f>B42</f>
        <v>t</v>
      </c>
      <c r="R42" s="17">
        <v>3</v>
      </c>
      <c r="S42" s="17" t="s">
        <v>27</v>
      </c>
      <c r="T42" s="17">
        <v>2</v>
      </c>
      <c r="U42" s="1">
        <f>IF(R42="","",IF(R42&gt;T42,2,0))</f>
        <v>2</v>
      </c>
      <c r="V42" s="1">
        <f>IF(T42="","",IF(T42&gt;R42,2,0))</f>
        <v>0</v>
      </c>
    </row>
    <row r="43" spans="1:22" s="10" customFormat="1" x14ac:dyDescent="0.55000000000000004">
      <c r="A43" s="11"/>
      <c r="B43" s="53"/>
      <c r="C43" s="11"/>
      <c r="D43" s="11"/>
      <c r="E43" s="11"/>
      <c r="F43" s="11"/>
      <c r="G43" s="11"/>
      <c r="H43" s="11"/>
      <c r="I43" s="11">
        <f>COUNTIF($H$39:$H$42, "&gt;" &amp; H43) +1</f>
        <v>1</v>
      </c>
      <c r="J43" s="11">
        <f>COUNTIF($C$39:$C$42, "&gt;" &amp; C43) +1</f>
        <v>1</v>
      </c>
      <c r="K43" s="11">
        <f>COUNTIF($E$39:$E$42, "&gt;" &amp; E43) +1</f>
        <v>1</v>
      </c>
      <c r="L43" s="11">
        <f>COUNTIF($G$39:$G$42, "&gt;" &amp; G43) +1</f>
        <v>1</v>
      </c>
      <c r="M43" s="11">
        <f>SUM(I43:L43)</f>
        <v>4</v>
      </c>
      <c r="O43" s="7">
        <v>5</v>
      </c>
      <c r="P43" s="7" t="str">
        <f>B39</f>
        <v>q</v>
      </c>
      <c r="Q43" s="7" t="str">
        <f>B42</f>
        <v>t</v>
      </c>
      <c r="R43" s="7">
        <v>1</v>
      </c>
      <c r="S43" s="7" t="s">
        <v>27</v>
      </c>
      <c r="T43" s="7">
        <v>3</v>
      </c>
      <c r="U43" s="1">
        <f>IF(R43="","",IF(R43&gt;T43,2,0))</f>
        <v>0</v>
      </c>
      <c r="V43" s="1">
        <f>IF(T43="","",IF(T43&gt;R43,2,0))</f>
        <v>2</v>
      </c>
    </row>
    <row r="44" spans="1:22" s="10" customFormat="1" x14ac:dyDescent="0.55000000000000004">
      <c r="A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4"/>
      <c r="O44" s="7">
        <v>6</v>
      </c>
      <c r="P44" s="7" t="str">
        <f>B40</f>
        <v>r</v>
      </c>
      <c r="Q44" s="7" t="str">
        <f>B41</f>
        <v>s</v>
      </c>
      <c r="R44" s="7">
        <v>3</v>
      </c>
      <c r="S44" s="7" t="s">
        <v>27</v>
      </c>
      <c r="T44" s="7">
        <v>0</v>
      </c>
      <c r="U44" s="1">
        <f>IF(R44="","",IF(R44&gt;T44,2,0))</f>
        <v>2</v>
      </c>
      <c r="V44" s="1">
        <f>IF(T44="","",IF(T44&gt;R44,2,0))</f>
        <v>0</v>
      </c>
    </row>
    <row r="45" spans="1:22" s="10" customFormat="1" x14ac:dyDescent="0.55000000000000004">
      <c r="A45" s="26"/>
      <c r="B45" s="9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19"/>
      <c r="O45" s="9"/>
      <c r="P45" s="9"/>
      <c r="Q45" s="9"/>
      <c r="R45" s="9"/>
      <c r="S45" s="9"/>
      <c r="T45" s="9"/>
      <c r="U45" s="9"/>
      <c r="V45" s="9"/>
    </row>
    <row r="46" spans="1:22" s="10" customFormat="1" x14ac:dyDescent="0.55000000000000004">
      <c r="A46" s="23"/>
      <c r="B46" s="23" t="s">
        <v>12</v>
      </c>
      <c r="C46" s="23"/>
      <c r="D46" s="23"/>
      <c r="E46" s="23"/>
      <c r="F46" s="23"/>
      <c r="G46" s="23"/>
      <c r="H46" s="23"/>
      <c r="I46" s="22" t="s">
        <v>36</v>
      </c>
      <c r="J46" s="22"/>
      <c r="K46" s="22"/>
      <c r="L46" s="22"/>
      <c r="M46" s="22"/>
      <c r="N46" s="16"/>
      <c r="O46" s="22" t="s">
        <v>24</v>
      </c>
      <c r="P46" s="22"/>
      <c r="Q46" s="22"/>
      <c r="R46" s="22"/>
      <c r="S46" s="22"/>
      <c r="T46" s="22"/>
      <c r="U46" s="22"/>
      <c r="V46" s="22"/>
    </row>
    <row r="47" spans="1:22" s="10" customFormat="1" x14ac:dyDescent="0.55000000000000004">
      <c r="A47" s="18" t="s">
        <v>28</v>
      </c>
      <c r="B47" s="6" t="s">
        <v>0</v>
      </c>
      <c r="C47" s="6" t="s">
        <v>6</v>
      </c>
      <c r="D47" s="6" t="s">
        <v>7</v>
      </c>
      <c r="E47" s="6" t="s">
        <v>1</v>
      </c>
      <c r="F47" s="6" t="s">
        <v>2</v>
      </c>
      <c r="G47" s="6" t="s">
        <v>8</v>
      </c>
      <c r="H47" s="6" t="s">
        <v>9</v>
      </c>
      <c r="I47" s="6" t="s">
        <v>32</v>
      </c>
      <c r="J47" s="6" t="s">
        <v>33</v>
      </c>
      <c r="K47" s="6" t="s">
        <v>34</v>
      </c>
      <c r="L47" s="6" t="s">
        <v>35</v>
      </c>
      <c r="M47" s="6"/>
      <c r="N47" s="16"/>
      <c r="O47" s="6" t="s">
        <v>26</v>
      </c>
      <c r="P47" s="6" t="s">
        <v>0</v>
      </c>
      <c r="Q47" s="6" t="s">
        <v>0</v>
      </c>
      <c r="R47" s="5" t="s">
        <v>25</v>
      </c>
      <c r="S47" s="5"/>
      <c r="T47" s="5"/>
      <c r="U47" s="12" t="s">
        <v>9</v>
      </c>
      <c r="V47" s="13"/>
    </row>
    <row r="48" spans="1:22" s="10" customFormat="1" x14ac:dyDescent="0.55000000000000004">
      <c r="A48" s="28">
        <f>RANK(M48,$M$48:$M$51,1)</f>
        <v>3</v>
      </c>
      <c r="B48" s="51" t="s">
        <v>23</v>
      </c>
      <c r="C48" s="17" cm="1">
        <f t="array" ref="C48">SUMPRODUCT(($P$48:$P$53=B48)*($U$48:$U$53=2))+SUMPRODUCT(($Q$48:$Q$53=B48)*($V$48:$V$53=2))</f>
        <v>1</v>
      </c>
      <c r="D48" s="17" cm="1">
        <f t="array" ref="D48">SUMPRODUCT(($P$48:$P$53=B48)*($U$48:$U$53=0))+SUMPRODUCT(($Q$48:$Q$53=B48)*($V$48:$V$53=0))</f>
        <v>2</v>
      </c>
      <c r="E48" s="7">
        <f>SUMIF($P$48:$P$53,B48,$R$48:$R$53)+SUMIF($Q$48:$Q$53,B48,$T$48:$T$53)</f>
        <v>6</v>
      </c>
      <c r="F48" s="7">
        <f>SUMIF($P$48:$P$53,B48,$T$48:$T$53)+SUMIF($Q$48:$Q$53,B48,$R$48:$R$53)</f>
        <v>6</v>
      </c>
      <c r="G48" s="7">
        <f>E48-F48</f>
        <v>0</v>
      </c>
      <c r="H48" s="7">
        <f>C48*2</f>
        <v>2</v>
      </c>
      <c r="I48" s="7">
        <f>COUNTIF($H$48:$H$51, "&gt;" &amp; H48) +1</f>
        <v>3</v>
      </c>
      <c r="J48" s="7">
        <f>COUNTIF($C$48:$C$51, "&gt;" &amp; C48) +1</f>
        <v>3</v>
      </c>
      <c r="K48" s="7">
        <f>COUNTIF($E$48:$E$51, "&gt;" &amp; E48) +1</f>
        <v>3</v>
      </c>
      <c r="L48" s="7">
        <f>COUNTIF($G$48:$G$51, "&gt;" &amp; G48) +1</f>
        <v>2</v>
      </c>
      <c r="M48" s="7">
        <f>SUM(I48:L48)</f>
        <v>11</v>
      </c>
      <c r="N48" s="16"/>
      <c r="O48" s="7">
        <v>1</v>
      </c>
      <c r="P48" s="17" t="str">
        <f>B48</f>
        <v>v</v>
      </c>
      <c r="Q48" s="17" t="str">
        <f>B49</f>
        <v>w</v>
      </c>
      <c r="R48" s="17">
        <v>3</v>
      </c>
      <c r="S48" s="17" t="s">
        <v>27</v>
      </c>
      <c r="T48" s="17">
        <v>0</v>
      </c>
      <c r="U48" s="1">
        <f>IF(R48="","",IF(R48&gt;T48,2,0))</f>
        <v>2</v>
      </c>
      <c r="V48" s="1">
        <f>IF(T48="","",IF(T48&gt;R48,2,0))</f>
        <v>0</v>
      </c>
    </row>
    <row r="49" spans="1:22" s="10" customFormat="1" x14ac:dyDescent="0.55000000000000004">
      <c r="A49" s="28">
        <f>RANK(M49,$M$48:$M$51,1)</f>
        <v>4</v>
      </c>
      <c r="B49" s="51" t="s">
        <v>67</v>
      </c>
      <c r="C49" s="17" cm="1">
        <f t="array" ref="C49">SUMPRODUCT(($P$48:$P$53=B49)*($U$48:$U$53=2))+SUMPRODUCT(($Q$48:$Q$53=B49)*($V$48:$V$53=2))</f>
        <v>1</v>
      </c>
      <c r="D49" s="17" cm="1">
        <f t="array" ref="D49">SUMPRODUCT(($P$39:$P$44=B49)*($U$39:$U$44=0))+SUMPRODUCT(($Q$39:$Q$44=B49)*($V$39:$V$44=0))</f>
        <v>0</v>
      </c>
      <c r="E49" s="7">
        <f>SUMIF($P$48:$P$53,B49,$R$48:$R$53)+SUMIF($Q$48:$Q$53,B49,$T$48:$T$53)</f>
        <v>5</v>
      </c>
      <c r="F49" s="7">
        <f>SUMIF($P$48:$P$53,B49,$T$48:$T$53)+SUMIF($Q$48:$Q$53,B49,$R$48:$R$53)</f>
        <v>8</v>
      </c>
      <c r="G49" s="7">
        <f>E49-F49</f>
        <v>-3</v>
      </c>
      <c r="H49" s="7">
        <f>C49*2</f>
        <v>2</v>
      </c>
      <c r="I49" s="7">
        <f>COUNTIF($H$48:$H$51, "&gt;" &amp; H49) +1</f>
        <v>3</v>
      </c>
      <c r="J49" s="7">
        <f>COUNTIF($C$48:$C$51, "&gt;" &amp; C49) +1</f>
        <v>3</v>
      </c>
      <c r="K49" s="7">
        <f>COUNTIF($E$48:$E$51, "&gt;" &amp; E49) +1</f>
        <v>4</v>
      </c>
      <c r="L49" s="7">
        <f>COUNTIF($G$48:$G$51, "&gt;" &amp; G49) +1</f>
        <v>4</v>
      </c>
      <c r="M49" s="7">
        <f>SUM(I49:L49)</f>
        <v>14</v>
      </c>
      <c r="N49" s="16"/>
      <c r="O49" s="7">
        <v>2</v>
      </c>
      <c r="P49" s="17" t="str">
        <f>B50</f>
        <v>x</v>
      </c>
      <c r="Q49" s="17" t="str">
        <f>B51</f>
        <v>y</v>
      </c>
      <c r="R49" s="17">
        <v>1</v>
      </c>
      <c r="S49" s="17" t="s">
        <v>27</v>
      </c>
      <c r="T49" s="17">
        <v>3</v>
      </c>
      <c r="U49" s="1">
        <f>IF(R49="","",IF(R49&gt;T49,2,0))</f>
        <v>0</v>
      </c>
      <c r="V49" s="1">
        <f>IF(T49="","",IF(T49&gt;R49,2,0))</f>
        <v>2</v>
      </c>
    </row>
    <row r="50" spans="1:22" s="10" customFormat="1" x14ac:dyDescent="0.55000000000000004">
      <c r="A50" s="28">
        <f>RANK(M50,$M$48:$M$51,1)</f>
        <v>2</v>
      </c>
      <c r="B50" s="51" t="s">
        <v>68</v>
      </c>
      <c r="C50" s="17" cm="1">
        <f t="array" ref="C50">SUMPRODUCT(($P$48:$P$53=B50)*($U$48:$U$53=2))+SUMPRODUCT(($Q$48:$Q$53=B50)*($V$48:$V$53=2))</f>
        <v>2</v>
      </c>
      <c r="D50" s="17" cm="1">
        <f t="array" ref="D50">SUMPRODUCT(($P$39:$P$44=B50)*($U$39:$U$44=0))+SUMPRODUCT(($Q$39:$Q$44=B50)*($V$39:$V$44=0))</f>
        <v>0</v>
      </c>
      <c r="E50" s="7">
        <f>SUMIF($P$48:$P$53,B50,$R$48:$R$53)+SUMIF($Q$48:$Q$53,B50,$T$48:$T$53)</f>
        <v>7</v>
      </c>
      <c r="F50" s="7">
        <f>SUMIF($P$48:$P$53,B50,$T$48:$T$53)+SUMIF($Q$48:$Q$53,B50,$R$48:$R$53)</f>
        <v>7</v>
      </c>
      <c r="G50" s="7">
        <f>E50-F50</f>
        <v>0</v>
      </c>
      <c r="H50" s="7">
        <f>C50*2</f>
        <v>4</v>
      </c>
      <c r="I50" s="7">
        <f>COUNTIF($H$48:$H$51, "&gt;" &amp; H50) +1</f>
        <v>1</v>
      </c>
      <c r="J50" s="7">
        <f>COUNTIF($C$48:$C$51, "&gt;" &amp; C50) +1</f>
        <v>1</v>
      </c>
      <c r="K50" s="7">
        <f>COUNTIF($E$48:$E$51, "&gt;" &amp; E50) +1</f>
        <v>2</v>
      </c>
      <c r="L50" s="7">
        <f>COUNTIF($G$48:$G$51, "&gt;" &amp; G50) +1</f>
        <v>2</v>
      </c>
      <c r="M50" s="7">
        <f>SUM(I50:L50)</f>
        <v>6</v>
      </c>
      <c r="N50"/>
      <c r="O50" s="7">
        <v>3</v>
      </c>
      <c r="P50" s="17" t="str">
        <f>B48</f>
        <v>v</v>
      </c>
      <c r="Q50" s="17" t="str">
        <f>B50</f>
        <v>x</v>
      </c>
      <c r="R50" s="17">
        <v>2</v>
      </c>
      <c r="S50" s="17" t="s">
        <v>27</v>
      </c>
      <c r="T50" s="17">
        <v>3</v>
      </c>
      <c r="U50" s="1">
        <f>IF(R50="","",IF(R50&gt;T50,2,0))</f>
        <v>0</v>
      </c>
      <c r="V50" s="1">
        <f>IF(T50="","",IF(T50&gt;R50,2,0))</f>
        <v>2</v>
      </c>
    </row>
    <row r="51" spans="1:22" s="10" customFormat="1" x14ac:dyDescent="0.55000000000000004">
      <c r="A51" s="28">
        <f>RANK(M51,$M$48:$M$51,1)</f>
        <v>1</v>
      </c>
      <c r="B51" s="51" t="s">
        <v>66</v>
      </c>
      <c r="C51" s="17" cm="1">
        <f t="array" ref="C51">SUMPRODUCT(($P$48:$P$53=B51)*($U$48:$U$53=2))+SUMPRODUCT(($Q$48:$Q$53=B51)*($V$48:$V$53=2))</f>
        <v>2</v>
      </c>
      <c r="D51" s="17" cm="1">
        <f t="array" ref="D51">SUMPRODUCT(($P$39:$P$44=B51)*($U$39:$U$44=0))+SUMPRODUCT(($Q$39:$Q$44=B51)*($V$39:$V$44=0))</f>
        <v>0</v>
      </c>
      <c r="E51" s="7">
        <f>SUMIF($P$48:$P$53,B51,$R$48:$R$53)+SUMIF($Q$48:$Q$53,B51,$T$48:$T$53)</f>
        <v>8</v>
      </c>
      <c r="F51" s="7">
        <f>SUMIF($P$48:$P$53,B51,$T$48:$T$53)+SUMIF($Q$48:$Q$53,B51,$R$48:$R$53)</f>
        <v>5</v>
      </c>
      <c r="G51" s="7">
        <f>E51-F51</f>
        <v>3</v>
      </c>
      <c r="H51" s="7">
        <f>C51*2</f>
        <v>4</v>
      </c>
      <c r="I51" s="7">
        <f>COUNTIF($H$48:$H$51, "&gt;" &amp; H51) +1</f>
        <v>1</v>
      </c>
      <c r="J51" s="7">
        <f>COUNTIF($C$48:$C$51, "&gt;" &amp; C51) +1</f>
        <v>1</v>
      </c>
      <c r="K51" s="7">
        <f>COUNTIF($E$48:$E$51, "&gt;" &amp; E51) +1</f>
        <v>1</v>
      </c>
      <c r="L51" s="7">
        <f>COUNTIF($G$48:$G$51, "&gt;" &amp; G51) +1</f>
        <v>1</v>
      </c>
      <c r="M51" s="7">
        <f>SUM(I51:L51)</f>
        <v>4</v>
      </c>
      <c r="O51" s="7">
        <v>4</v>
      </c>
      <c r="P51" s="17" t="str">
        <f>B49</f>
        <v>w</v>
      </c>
      <c r="Q51" s="17" t="str">
        <f>B51</f>
        <v>y</v>
      </c>
      <c r="R51" s="17">
        <v>3</v>
      </c>
      <c r="S51" s="17" t="s">
        <v>27</v>
      </c>
      <c r="T51" s="17">
        <v>2</v>
      </c>
      <c r="U51" s="1">
        <f>IF(R51="","",IF(R51&gt;T51,2,0))</f>
        <v>2</v>
      </c>
      <c r="V51" s="1">
        <f>IF(T51="","",IF(T51&gt;R51,2,0))</f>
        <v>0</v>
      </c>
    </row>
    <row r="52" spans="1:22" s="10" customFormat="1" x14ac:dyDescent="0.55000000000000004">
      <c r="A52" s="3"/>
      <c r="B5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14"/>
      <c r="O52" s="7">
        <v>5</v>
      </c>
      <c r="P52" s="7" t="str">
        <f>B48</f>
        <v>v</v>
      </c>
      <c r="Q52" s="7" t="str">
        <f>B51</f>
        <v>y</v>
      </c>
      <c r="R52" s="7">
        <v>1</v>
      </c>
      <c r="S52" s="7" t="s">
        <v>27</v>
      </c>
      <c r="T52" s="7">
        <v>3</v>
      </c>
      <c r="U52" s="1">
        <f>IF(R52="","",IF(R52&gt;T52,2,0))</f>
        <v>0</v>
      </c>
      <c r="V52" s="1">
        <f>IF(T52="","",IF(T52&gt;R52,2,0))</f>
        <v>2</v>
      </c>
    </row>
    <row r="53" spans="1:22" s="10" customFormat="1" x14ac:dyDescent="0.55000000000000004">
      <c r="A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5"/>
      <c r="O53" s="7">
        <v>6</v>
      </c>
      <c r="P53" s="7" t="str">
        <f>B49</f>
        <v>w</v>
      </c>
      <c r="Q53" s="7" t="str">
        <f>B50</f>
        <v>x</v>
      </c>
      <c r="R53" s="7">
        <v>2</v>
      </c>
      <c r="S53" s="7" t="s">
        <v>27</v>
      </c>
      <c r="T53" s="7">
        <v>3</v>
      </c>
      <c r="U53" s="1">
        <f>IF(R53="","",IF(R53&gt;T53,2,0))</f>
        <v>0</v>
      </c>
      <c r="V53" s="1">
        <f>IF(T53="","",IF(T53&gt;R53,2,0))</f>
        <v>2</v>
      </c>
    </row>
    <row r="54" spans="1:22" s="10" customFormat="1" x14ac:dyDescent="0.55000000000000004">
      <c r="A54" s="26"/>
      <c r="B54" s="9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0"/>
      <c r="O54" s="9"/>
      <c r="P54" s="9"/>
      <c r="Q54" s="9"/>
      <c r="R54" s="9"/>
      <c r="S54" s="9"/>
      <c r="T54" s="9"/>
      <c r="U54" s="9"/>
      <c r="V54" s="9"/>
    </row>
    <row r="55" spans="1:22" s="10" customFormat="1" x14ac:dyDescent="0.55000000000000004">
      <c r="A55" s="23"/>
      <c r="B55" s="23" t="s">
        <v>13</v>
      </c>
      <c r="C55" s="23"/>
      <c r="D55" s="23"/>
      <c r="E55" s="23"/>
      <c r="F55" s="23"/>
      <c r="G55" s="23"/>
      <c r="H55" s="23"/>
      <c r="I55" s="22" t="s">
        <v>36</v>
      </c>
      <c r="J55" s="22"/>
      <c r="K55" s="22"/>
      <c r="L55" s="22"/>
      <c r="M55" s="22"/>
      <c r="N55" s="16"/>
      <c r="O55" s="22" t="s">
        <v>24</v>
      </c>
      <c r="P55" s="22"/>
      <c r="Q55" s="22"/>
      <c r="R55" s="22"/>
      <c r="S55" s="22"/>
      <c r="T55" s="22"/>
      <c r="U55" s="22"/>
      <c r="V55" s="22"/>
    </row>
    <row r="56" spans="1:22" s="10" customFormat="1" x14ac:dyDescent="0.55000000000000004">
      <c r="A56" s="18" t="s">
        <v>28</v>
      </c>
      <c r="B56" s="6" t="s">
        <v>0</v>
      </c>
      <c r="C56" s="6" t="s">
        <v>6</v>
      </c>
      <c r="D56" s="6" t="s">
        <v>7</v>
      </c>
      <c r="E56" s="6" t="s">
        <v>1</v>
      </c>
      <c r="F56" s="6" t="s">
        <v>2</v>
      </c>
      <c r="G56" s="6" t="s">
        <v>8</v>
      </c>
      <c r="H56" s="6" t="s">
        <v>9</v>
      </c>
      <c r="I56" s="6" t="s">
        <v>32</v>
      </c>
      <c r="J56" s="6" t="s">
        <v>33</v>
      </c>
      <c r="K56" s="6" t="s">
        <v>34</v>
      </c>
      <c r="L56" s="6" t="s">
        <v>35</v>
      </c>
      <c r="M56" s="6"/>
      <c r="N56" s="16"/>
      <c r="O56" s="6" t="s">
        <v>26</v>
      </c>
      <c r="P56" s="6" t="s">
        <v>0</v>
      </c>
      <c r="Q56" s="6" t="s">
        <v>0</v>
      </c>
      <c r="R56" s="5" t="s">
        <v>25</v>
      </c>
      <c r="S56" s="5"/>
      <c r="T56" s="5"/>
      <c r="U56" s="12" t="s">
        <v>9</v>
      </c>
      <c r="V56" s="13"/>
    </row>
    <row r="57" spans="1:22" s="10" customFormat="1" x14ac:dyDescent="0.55000000000000004">
      <c r="A57" s="28">
        <f>RANK(M57,$M$57:$M$60,1)</f>
        <v>4</v>
      </c>
      <c r="B57" s="51" t="s">
        <v>69</v>
      </c>
      <c r="C57" s="17" cm="1">
        <f t="array" ref="C57">SUMPRODUCT(($P$57:$P$62=B57)*($U$57:$U$62=2))+SUMPRODUCT(($Q$57:$Q$62=B57)*($V$57:$V$62=2))</f>
        <v>1</v>
      </c>
      <c r="D57" s="17" cm="1">
        <f t="array" ref="D57">SUMPRODUCT(($P$57:$P$62=B57)*($U$57:$U$62=0))+SUMPRODUCT(($Q$57:$Q$62=B57)*($V$57:$V$62=0))</f>
        <v>2</v>
      </c>
      <c r="E57" s="7">
        <f>SUMIF($P$57:$P$62,B57,$R$57:$R$62)+SUMIF($Q$57:$Q$62,B57,$T$57:$T$62)</f>
        <v>4</v>
      </c>
      <c r="F57" s="7">
        <f>SUMIF($P$57:$P$62,B57,$T$57:$T$62)+SUMIF($Q$57:$Q$62,B57,$R$57:$R$62)</f>
        <v>8</v>
      </c>
      <c r="G57" s="7">
        <f>E57-F57</f>
        <v>-4</v>
      </c>
      <c r="H57" s="7">
        <f>C57*2</f>
        <v>2</v>
      </c>
      <c r="I57" s="7">
        <f>COUNTIF($H$57:$H$60, "&gt;" &amp; H57) +1</f>
        <v>3</v>
      </c>
      <c r="J57" s="7">
        <f>COUNTIF($C$57:$C$60, "&gt;" &amp; C57) +1</f>
        <v>3</v>
      </c>
      <c r="K57" s="7">
        <f>COUNTIF($E$57:$E$60, "&gt;" &amp; E57) +1</f>
        <v>4</v>
      </c>
      <c r="L57" s="7">
        <f>COUNTIF($G$57:$G$60, "&gt;" &amp; G57) +1</f>
        <v>4</v>
      </c>
      <c r="M57" s="7">
        <f>SUM(I57:L57)</f>
        <v>14</v>
      </c>
      <c r="N57" s="16"/>
      <c r="O57" s="7">
        <v>1</v>
      </c>
      <c r="P57" s="17" t="str">
        <f>B57</f>
        <v>z</v>
      </c>
      <c r="Q57" s="17" t="str">
        <f>B58</f>
        <v>aa</v>
      </c>
      <c r="R57" s="17">
        <v>0</v>
      </c>
      <c r="S57" s="17" t="s">
        <v>27</v>
      </c>
      <c r="T57" s="17">
        <v>3</v>
      </c>
      <c r="U57" s="1">
        <f>IF(R57="","",IF(R57&gt;T57,2,0))</f>
        <v>0</v>
      </c>
      <c r="V57" s="1">
        <f>IF(T57="","",IF(T57&gt;R57,2,0))</f>
        <v>2</v>
      </c>
    </row>
    <row r="58" spans="1:22" s="10" customFormat="1" x14ac:dyDescent="0.55000000000000004">
      <c r="A58" s="28">
        <f>RANK(M58,$M$57:$M$60,1)</f>
        <v>1</v>
      </c>
      <c r="B58" s="51" t="s">
        <v>73</v>
      </c>
      <c r="C58" s="17" cm="1">
        <f t="array" ref="C58">SUMPRODUCT(($P$57:$P$62=B58)*($U$57:$U$62=2))+SUMPRODUCT(($Q$57:$Q$62=B58)*($V$57:$V$62=2))</f>
        <v>2</v>
      </c>
      <c r="D58" s="17" cm="1">
        <f t="array" ref="D58">SUMPRODUCT(($P$57:$P$62=B58)*($U$57:$U$62=0))+SUMPRODUCT(($Q$57:$Q$62=B58)*($V$57:$V$62=0))</f>
        <v>1</v>
      </c>
      <c r="E58" s="7">
        <f>SUMIF($P$57:$P$62,B58,$R$57:$R$62)+SUMIF($Q$57:$Q$62,B58,$T$57:$T$62)</f>
        <v>8</v>
      </c>
      <c r="F58" s="7">
        <f>SUMIF($P$57:$P$62,B58,$T$57:$T$62)+SUMIF($Q$57:$Q$62,B58,$R$57:$R$62)</f>
        <v>4</v>
      </c>
      <c r="G58" s="7">
        <f>E58-F58</f>
        <v>4</v>
      </c>
      <c r="H58" s="7">
        <f>C58*2</f>
        <v>4</v>
      </c>
      <c r="I58" s="7">
        <f>COUNTIF($H$57:$H$60, "&gt;" &amp; H58) +1</f>
        <v>1</v>
      </c>
      <c r="J58" s="7">
        <f>COUNTIF($C$39:$C$42, "&gt;" &amp; C58) +1</f>
        <v>1</v>
      </c>
      <c r="K58" s="7">
        <f>COUNTIF($E$57:$E$60, "&gt;" &amp; E58) +1</f>
        <v>1</v>
      </c>
      <c r="L58" s="7">
        <f>COUNTIF($G$57:$G$60, "&gt;" &amp; G58) +1</f>
        <v>1</v>
      </c>
      <c r="M58" s="7">
        <f>SUM(I58:L58)</f>
        <v>4</v>
      </c>
      <c r="N58"/>
      <c r="O58" s="7">
        <v>2</v>
      </c>
      <c r="P58" s="17" t="str">
        <f>B59</f>
        <v>bb</v>
      </c>
      <c r="Q58" s="17" t="str">
        <f>B60</f>
        <v>cc</v>
      </c>
      <c r="R58" s="17">
        <v>2</v>
      </c>
      <c r="S58" s="17" t="s">
        <v>27</v>
      </c>
      <c r="T58" s="17">
        <v>3</v>
      </c>
      <c r="U58" s="1">
        <f>IF(R58="","",IF(R58&gt;T58,2,0))</f>
        <v>0</v>
      </c>
      <c r="V58" s="1">
        <f>IF(T58="","",IF(T58&gt;R58,2,0))</f>
        <v>2</v>
      </c>
    </row>
    <row r="59" spans="1:22" s="10" customFormat="1" x14ac:dyDescent="0.55000000000000004">
      <c r="A59" s="28">
        <f>RANK(M59,$M$57:$M$60,1)</f>
        <v>3</v>
      </c>
      <c r="B59" s="51" t="s">
        <v>74</v>
      </c>
      <c r="C59" s="17" cm="1">
        <f t="array" ref="C59">SUMPRODUCT(($P$57:$P$62=B59)*($U$57:$U$62=2))+SUMPRODUCT(($Q$57:$Q$62=B59)*($V$57:$V$62=2))</f>
        <v>1</v>
      </c>
      <c r="D59" s="17" cm="1">
        <f t="array" ref="D59">SUMPRODUCT(($P$57:$P$62=B59)*($U$57:$U$62=0))+SUMPRODUCT(($Q$57:$Q$62=B59)*($V$57:$V$62=0))</f>
        <v>2</v>
      </c>
      <c r="E59" s="7">
        <f>SUMIF($P$57:$P$62,B59,$R$57:$R$62)+SUMIF($Q$57:$Q$62,B59,$T$57:$T$62)</f>
        <v>7</v>
      </c>
      <c r="F59" s="7">
        <f>SUMIF($P$57:$P$62,B59,$T$57:$T$62)+SUMIF($Q$57:$Q$62,B59,$R$57:$R$62)</f>
        <v>8</v>
      </c>
      <c r="G59" s="7">
        <f>E59-F59</f>
        <v>-1</v>
      </c>
      <c r="H59" s="7">
        <f>C59*2</f>
        <v>2</v>
      </c>
      <c r="I59" s="7">
        <f>COUNTIF($H$57:$H$60, "&gt;" &amp; H59) +1</f>
        <v>3</v>
      </c>
      <c r="J59" s="7">
        <f>COUNTIF($C$39:$C$42, "&gt;" &amp; C59) +1</f>
        <v>3</v>
      </c>
      <c r="K59" s="7">
        <f>COUNTIF($E$57:$E$60, "&gt;" &amp; E59) +1</f>
        <v>2</v>
      </c>
      <c r="L59" s="7">
        <f>COUNTIF($G$57:$G$60, "&gt;" &amp; G59) +1</f>
        <v>3</v>
      </c>
      <c r="M59" s="7">
        <f>SUM(I59:L59)</f>
        <v>11</v>
      </c>
      <c r="N59"/>
      <c r="O59" s="7">
        <v>3</v>
      </c>
      <c r="P59" s="17" t="str">
        <f>B57</f>
        <v>z</v>
      </c>
      <c r="Q59" s="17" t="str">
        <f>B59</f>
        <v>bb</v>
      </c>
      <c r="R59" s="17">
        <v>3</v>
      </c>
      <c r="S59" s="17" t="s">
        <v>27</v>
      </c>
      <c r="T59" s="17">
        <v>2</v>
      </c>
      <c r="U59" s="1">
        <f>IF(R59="","",IF(R59&gt;T59,2,0))</f>
        <v>2</v>
      </c>
      <c r="V59" s="1">
        <f>IF(T59="","",IF(T59&gt;R59,2,0))</f>
        <v>0</v>
      </c>
    </row>
    <row r="60" spans="1:22" s="10" customFormat="1" x14ac:dyDescent="0.55000000000000004">
      <c r="A60" s="28">
        <f>RANK(M60,$M$57:$M$60,1)</f>
        <v>2</v>
      </c>
      <c r="B60" s="51" t="s">
        <v>75</v>
      </c>
      <c r="C60" s="17" cm="1">
        <f t="array" ref="C60">SUMPRODUCT(($P$57:$P$62=B60)*($U$57:$U$62=2))+SUMPRODUCT(($Q$57:$Q$62=B60)*($V$57:$V$62=2))</f>
        <v>2</v>
      </c>
      <c r="D60" s="17" cm="1">
        <f t="array" ref="D60">SUMPRODUCT(($P$57:$P$62=B60)*($U$57:$U$62=0))+SUMPRODUCT(($Q$57:$Q$62=B60)*($V$57:$V$62=0))</f>
        <v>1</v>
      </c>
      <c r="E60" s="7">
        <f>SUMIF($P$57:$P$62,B60,$R$57:$R$62)+SUMIF($Q$57:$Q$62,B60,$T$57:$T$62)</f>
        <v>7</v>
      </c>
      <c r="F60" s="7">
        <f>SUMIF($P$57:$P$62,B60,$T$57:$T$62)+SUMIF($Q$57:$Q$62,B60,$R$57:$R$62)</f>
        <v>6</v>
      </c>
      <c r="G60" s="7">
        <f>E60-F60</f>
        <v>1</v>
      </c>
      <c r="H60" s="7">
        <f>C60*2</f>
        <v>4</v>
      </c>
      <c r="I60" s="7">
        <f>COUNTIF($H$57:$H$60, "&gt;" &amp; H60) +1</f>
        <v>1</v>
      </c>
      <c r="J60" s="7">
        <f>COUNTIF($C$39:$C$42, "&gt;" &amp; C60) +1</f>
        <v>1</v>
      </c>
      <c r="K60" s="7">
        <f>COUNTIF($E$57:$E$60, "&gt;" &amp; E60) +1</f>
        <v>2</v>
      </c>
      <c r="L60" s="7">
        <f>COUNTIF($G$57:$G$60, "&gt;" &amp; G60) +1</f>
        <v>2</v>
      </c>
      <c r="M60" s="7">
        <f>SUM(I60:L60)</f>
        <v>6</v>
      </c>
      <c r="N60"/>
      <c r="O60" s="7">
        <v>4</v>
      </c>
      <c r="P60" s="17" t="str">
        <f>B58</f>
        <v>aa</v>
      </c>
      <c r="Q60" s="17" t="str">
        <f>B60</f>
        <v>cc</v>
      </c>
      <c r="R60" s="17">
        <v>3</v>
      </c>
      <c r="S60" s="17" t="s">
        <v>27</v>
      </c>
      <c r="T60" s="17">
        <v>1</v>
      </c>
      <c r="U60" s="1">
        <f>IF(R60="","",IF(R60&gt;T60,2,0))</f>
        <v>2</v>
      </c>
      <c r="V60" s="1">
        <f>IF(T60="","",IF(T60&gt;R60,2,0))</f>
        <v>0</v>
      </c>
    </row>
    <row r="61" spans="1:22" s="10" customFormat="1" x14ac:dyDescent="0.55000000000000004">
      <c r="A61" s="3"/>
      <c r="B6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/>
      <c r="O61" s="7">
        <v>5</v>
      </c>
      <c r="P61" s="7" t="str">
        <f>B57</f>
        <v>z</v>
      </c>
      <c r="Q61" s="7" t="str">
        <f>B60</f>
        <v>cc</v>
      </c>
      <c r="R61" s="7">
        <v>1</v>
      </c>
      <c r="S61" s="7" t="s">
        <v>27</v>
      </c>
      <c r="T61" s="7">
        <v>3</v>
      </c>
      <c r="U61" s="1">
        <f>IF(R61="","",IF(R61&gt;T61,2,0))</f>
        <v>0</v>
      </c>
      <c r="V61" s="1">
        <f>IF(T61="","",IF(T61&gt;R61,2,0))</f>
        <v>2</v>
      </c>
    </row>
    <row r="62" spans="1:22" x14ac:dyDescent="0.55000000000000004">
      <c r="N62" s="10"/>
      <c r="O62" s="7">
        <v>6</v>
      </c>
      <c r="P62" s="7" t="str">
        <f>B58</f>
        <v>aa</v>
      </c>
      <c r="Q62" s="7" t="str">
        <f>B59</f>
        <v>bb</v>
      </c>
      <c r="R62" s="7">
        <v>2</v>
      </c>
      <c r="S62" s="7" t="s">
        <v>27</v>
      </c>
      <c r="T62" s="7">
        <v>3</v>
      </c>
      <c r="U62" s="1">
        <f>IF(R62="","",IF(R62&gt;T62,2,0))</f>
        <v>0</v>
      </c>
      <c r="V62" s="1">
        <f>IF(T62="","",IF(T62&gt;R62,2,0))</f>
        <v>2</v>
      </c>
    </row>
    <row r="63" spans="1:22" x14ac:dyDescent="0.55000000000000004">
      <c r="A63" s="26"/>
      <c r="B63" s="9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1"/>
      <c r="P63" s="9"/>
      <c r="Q63" s="9"/>
      <c r="R63" s="9"/>
      <c r="S63" s="9"/>
      <c r="T63" s="9"/>
      <c r="U63" s="9"/>
      <c r="V63" s="9"/>
    </row>
    <row r="64" spans="1:22" x14ac:dyDescent="0.55000000000000004">
      <c r="A64" s="23"/>
      <c r="B64" s="23" t="s">
        <v>14</v>
      </c>
      <c r="C64" s="23"/>
      <c r="D64" s="23"/>
      <c r="E64" s="23"/>
      <c r="F64" s="23"/>
      <c r="G64" s="23"/>
      <c r="H64" s="23"/>
      <c r="I64" s="22" t="s">
        <v>36</v>
      </c>
      <c r="J64" s="22"/>
      <c r="K64" s="22"/>
      <c r="L64" s="22"/>
      <c r="M64" s="22"/>
      <c r="N64" s="15"/>
      <c r="O64" s="22" t="s">
        <v>24</v>
      </c>
      <c r="P64" s="22"/>
      <c r="Q64" s="22"/>
      <c r="R64" s="22"/>
      <c r="S64" s="22"/>
      <c r="T64" s="22"/>
      <c r="U64" s="22"/>
      <c r="V64" s="22"/>
    </row>
    <row r="65" spans="1:22" x14ac:dyDescent="0.55000000000000004">
      <c r="A65" s="18" t="s">
        <v>28</v>
      </c>
      <c r="B65" s="6" t="s">
        <v>0</v>
      </c>
      <c r="C65" s="6" t="s">
        <v>6</v>
      </c>
      <c r="D65" s="6" t="s">
        <v>7</v>
      </c>
      <c r="E65" s="6" t="s">
        <v>1</v>
      </c>
      <c r="F65" s="6" t="s">
        <v>2</v>
      </c>
      <c r="G65" s="6" t="s">
        <v>8</v>
      </c>
      <c r="H65" s="6" t="s">
        <v>9</v>
      </c>
      <c r="I65" s="6" t="s">
        <v>32</v>
      </c>
      <c r="J65" s="6" t="s">
        <v>33</v>
      </c>
      <c r="K65" s="6" t="s">
        <v>34</v>
      </c>
      <c r="L65" s="6" t="s">
        <v>35</v>
      </c>
      <c r="M65" s="6"/>
      <c r="N65" s="16"/>
      <c r="O65" s="6" t="s">
        <v>26</v>
      </c>
      <c r="P65" s="6" t="s">
        <v>0</v>
      </c>
      <c r="Q65" s="6" t="s">
        <v>0</v>
      </c>
      <c r="R65" s="5" t="s">
        <v>25</v>
      </c>
      <c r="S65" s="5"/>
      <c r="T65" s="5"/>
      <c r="U65" s="12" t="s">
        <v>9</v>
      </c>
      <c r="V65" s="13"/>
    </row>
    <row r="66" spans="1:22" x14ac:dyDescent="0.55000000000000004">
      <c r="A66" s="28">
        <f>RANK(M66,$M$66:$M$69,1)</f>
        <v>4</v>
      </c>
      <c r="B66" s="51" t="s">
        <v>76</v>
      </c>
      <c r="C66" s="17" cm="1">
        <f t="array" ref="C66">SUMPRODUCT(($P$66:$P$71=B66)*($U$66:$U$71=2))+SUMPRODUCT(($Q$66:$Q$71=B66)*($V$66:$V$71=2))</f>
        <v>0</v>
      </c>
      <c r="D66" s="17" cm="1">
        <f t="array" ref="D66">SUMPRODUCT(($P$66:$P$71=B66)*($U$66:$U$71=0))+SUMPRODUCT(($Q$66:$Q$71=B66)*($V$66:$V$71=0))</f>
        <v>3</v>
      </c>
      <c r="E66" s="7">
        <f>SUMIF($P$66:$P$71,B66,$R$66:$R$71)+SUMIF($Q$66:$Q$71,B66,$T$66:$T$71)</f>
        <v>6</v>
      </c>
      <c r="F66" s="7">
        <f>SUMIF($P$66:$P$71,B66,$T$66:$T$71)+SUMIF($Q$66:$Q$71,B66,$R$66:$R$71)</f>
        <v>9</v>
      </c>
      <c r="G66" s="7">
        <f>E66-F66</f>
        <v>-3</v>
      </c>
      <c r="H66" s="7">
        <f>C66*2</f>
        <v>0</v>
      </c>
      <c r="I66" s="7">
        <f>COUNTIF($H$66:$H$69, "&gt;" &amp; H66) +1</f>
        <v>4</v>
      </c>
      <c r="J66" s="7">
        <f>COUNTIF($C$66:$C$69, "&gt;" &amp; C66) +1</f>
        <v>4</v>
      </c>
      <c r="K66" s="7">
        <f>COUNTIF($E$66:$E$69, "&gt;" &amp; E66) +1</f>
        <v>4</v>
      </c>
      <c r="L66" s="7">
        <f>COUNTIF($G$66:$G$69, "&gt;" &amp; G66) +1</f>
        <v>4</v>
      </c>
      <c r="M66" s="7">
        <f>SUM(I66:L66)</f>
        <v>16</v>
      </c>
      <c r="N66" s="16"/>
      <c r="O66" s="7">
        <v>1</v>
      </c>
      <c r="P66" s="17" t="str">
        <f>B66</f>
        <v>dd</v>
      </c>
      <c r="Q66" s="17" t="str">
        <f>B67</f>
        <v>ee</v>
      </c>
      <c r="R66" s="17">
        <v>2</v>
      </c>
      <c r="S66" s="17" t="s">
        <v>27</v>
      </c>
      <c r="T66" s="17">
        <v>3</v>
      </c>
      <c r="U66" s="1">
        <f>IF(R66="","",IF(R66&gt;T66,2,0))</f>
        <v>0</v>
      </c>
      <c r="V66" s="1">
        <f>IF(T66="","",IF(T66&gt;R66,2,0))</f>
        <v>2</v>
      </c>
    </row>
    <row r="67" spans="1:22" x14ac:dyDescent="0.55000000000000004">
      <c r="A67" s="28">
        <f>RANK(M67,$M$66:$M$69,1)</f>
        <v>1</v>
      </c>
      <c r="B67" s="51" t="s">
        <v>77</v>
      </c>
      <c r="C67" s="17" cm="1">
        <f t="array" ref="C67">SUMPRODUCT(($P$66:$P$71=B67)*($U$66:$U$71=2))+SUMPRODUCT(($Q$66:$Q$71=B67)*($V$66:$V$71=2))</f>
        <v>3</v>
      </c>
      <c r="D67" s="17" cm="1">
        <f t="array" ref="D67">SUMPRODUCT(($P$66:$P$71=B67)*($U$66:$U$71=0))+SUMPRODUCT(($Q$66:$Q$71=B67)*($V$66:$V$71=0))</f>
        <v>0</v>
      </c>
      <c r="E67" s="7">
        <f>SUMIF($P$66:$P$71,B67,$R$66:$R$71)+SUMIF($Q$66:$Q$71,B67,$T$66:$T$71)</f>
        <v>9</v>
      </c>
      <c r="F67" s="7">
        <f>SUMIF($P$66:$P$71,B67,$T$66:$T$71)+SUMIF($Q$66:$Q$71,B67,$R$66:$R$71)</f>
        <v>6</v>
      </c>
      <c r="G67" s="7">
        <f>E67-F67</f>
        <v>3</v>
      </c>
      <c r="H67" s="7">
        <f>C67*2</f>
        <v>6</v>
      </c>
      <c r="I67" s="7">
        <f>COUNTIF($H$66:$H$69, "&gt;" &amp; H67) +1</f>
        <v>1</v>
      </c>
      <c r="J67" s="7">
        <f>COUNTIF($C$66:$C$69, "&gt;" &amp; C67) +1</f>
        <v>1</v>
      </c>
      <c r="K67" s="7">
        <f>COUNTIF($E$66:$E$69, "&gt;" &amp; E67) +1</f>
        <v>1</v>
      </c>
      <c r="L67" s="7">
        <f>COUNTIF($G$66:$G$69, "&gt;" &amp; G67) +1</f>
        <v>1</v>
      </c>
      <c r="M67" s="7">
        <f>SUM(I67:L67)</f>
        <v>4</v>
      </c>
      <c r="N67" s="16"/>
      <c r="O67" s="7">
        <v>2</v>
      </c>
      <c r="P67" s="17" t="str">
        <f>B68</f>
        <v>ff</v>
      </c>
      <c r="Q67" s="17" t="str">
        <f>B69</f>
        <v>gg</v>
      </c>
      <c r="R67" s="17">
        <v>3</v>
      </c>
      <c r="S67" s="17" t="s">
        <v>27</v>
      </c>
      <c r="T67" s="17">
        <v>2</v>
      </c>
      <c r="U67" s="1">
        <f>IF(R67="","",IF(R67&gt;T67,2,0))</f>
        <v>2</v>
      </c>
      <c r="V67" s="1">
        <f>IF(T67="","",IF(T67&gt;R67,2,0))</f>
        <v>0</v>
      </c>
    </row>
    <row r="68" spans="1:22" x14ac:dyDescent="0.55000000000000004">
      <c r="A68" s="28">
        <f>RANK(M68,$M$66:$M$69,1)</f>
        <v>2</v>
      </c>
      <c r="B68" s="51" t="s">
        <v>78</v>
      </c>
      <c r="C68" s="17" cm="1">
        <f t="array" ref="C68">SUMPRODUCT(($P$66:$P$71=B68)*($U$66:$U$71=2))+SUMPRODUCT(($Q$66:$Q$71=B68)*($V$66:$V$71=2))</f>
        <v>2</v>
      </c>
      <c r="D68" s="17" cm="1">
        <f t="array" ref="D68">SUMPRODUCT(($P$66:$P$71=B68)*($U$66:$U$71=0))+SUMPRODUCT(($Q$66:$Q$71=B68)*($V$66:$V$71=0))</f>
        <v>1</v>
      </c>
      <c r="E68" s="7">
        <f>SUMIF($P$66:$P$71,B68,$R$66:$R$71)+SUMIF($Q$66:$Q$71,B68,$T$66:$T$71)</f>
        <v>8</v>
      </c>
      <c r="F68" s="7">
        <f>SUMIF($P$66:$P$71,B68,$T$66:$T$71)+SUMIF($Q$66:$Q$71,B68,$R$66:$R$71)</f>
        <v>7</v>
      </c>
      <c r="G68" s="7">
        <f>E68-F68</f>
        <v>1</v>
      </c>
      <c r="H68" s="7">
        <f>C68*2</f>
        <v>4</v>
      </c>
      <c r="I68" s="7">
        <f>COUNTIF($H$66:$H$69, "&gt;" &amp; H68) +1</f>
        <v>2</v>
      </c>
      <c r="J68" s="7">
        <f>COUNTIF($C$66:$C$69, "&gt;" &amp; C68) +1</f>
        <v>2</v>
      </c>
      <c r="K68" s="7">
        <f>COUNTIF($E$66:$E$69, "&gt;" &amp; E68) +1</f>
        <v>2</v>
      </c>
      <c r="L68" s="7">
        <f>COUNTIF($G$66:$G$69, "&gt;" &amp; G68) +1</f>
        <v>2</v>
      </c>
      <c r="M68" s="7">
        <f>SUM(I68:L68)</f>
        <v>8</v>
      </c>
      <c r="N68" s="16"/>
      <c r="O68" s="7">
        <v>3</v>
      </c>
      <c r="P68" s="17" t="str">
        <f>B66</f>
        <v>dd</v>
      </c>
      <c r="Q68" s="17" t="str">
        <f>B68</f>
        <v>ff</v>
      </c>
      <c r="R68" s="17">
        <v>2</v>
      </c>
      <c r="S68" s="17" t="s">
        <v>27</v>
      </c>
      <c r="T68" s="17">
        <v>3</v>
      </c>
      <c r="U68" s="1">
        <f>IF(R68="","",IF(R68&gt;T68,2,0))</f>
        <v>0</v>
      </c>
      <c r="V68" s="1">
        <f>IF(T68="","",IF(T68&gt;R68,2,0))</f>
        <v>2</v>
      </c>
    </row>
    <row r="69" spans="1:22" x14ac:dyDescent="0.55000000000000004">
      <c r="A69" s="28">
        <f>RANK(M69,$M$66:$M$69,1)</f>
        <v>3</v>
      </c>
      <c r="B69" s="51" t="s">
        <v>79</v>
      </c>
      <c r="C69" s="17" cm="1">
        <f t="array" ref="C69">SUMPRODUCT(($P$66:$P$71=B69)*($U$66:$U$71=2))+SUMPRODUCT(($Q$66:$Q$71=B69)*($V$66:$V$71=2))</f>
        <v>1</v>
      </c>
      <c r="D69" s="17" cm="1">
        <f t="array" ref="D69">SUMPRODUCT(($P$66:$P$71=B69)*($U$66:$U$71=0))+SUMPRODUCT(($Q$66:$Q$71=B69)*($V$66:$V$71=0))</f>
        <v>2</v>
      </c>
      <c r="E69" s="7">
        <f>SUMIF($P$66:$P$71,B69,$R$66:$R$71)+SUMIF($Q$66:$Q$71,B69,$T$66:$T$71)</f>
        <v>7</v>
      </c>
      <c r="F69" s="7">
        <f>SUMIF($P$66:$P$71,B69,$T$66:$T$71)+SUMIF($Q$66:$Q$71,B69,$R$66:$R$71)</f>
        <v>8</v>
      </c>
      <c r="G69" s="7">
        <f>E69-F69</f>
        <v>-1</v>
      </c>
      <c r="H69" s="7">
        <f>C69*2</f>
        <v>2</v>
      </c>
      <c r="I69" s="7">
        <f>COUNTIF($H$66:$H$69, "&gt;" &amp; H69) +1</f>
        <v>3</v>
      </c>
      <c r="J69" s="7">
        <f>COUNTIF($C$66:$C$69, "&gt;" &amp; C69) +1</f>
        <v>3</v>
      </c>
      <c r="K69" s="7">
        <f>COUNTIF($E$66:$E$69, "&gt;" &amp; E69) +1</f>
        <v>3</v>
      </c>
      <c r="L69" s="7">
        <f>COUNTIF($G$66:$G$69, "&gt;" &amp; G69) +1</f>
        <v>3</v>
      </c>
      <c r="M69" s="7">
        <f>SUM(I69:L69)</f>
        <v>12</v>
      </c>
      <c r="N69" s="10"/>
      <c r="O69" s="7">
        <v>4</v>
      </c>
      <c r="P69" s="17" t="str">
        <f>B67</f>
        <v>ee</v>
      </c>
      <c r="Q69" s="17" t="str">
        <f>B69</f>
        <v>gg</v>
      </c>
      <c r="R69" s="17">
        <v>3</v>
      </c>
      <c r="S69" s="17" t="s">
        <v>27</v>
      </c>
      <c r="T69" s="17">
        <v>2</v>
      </c>
      <c r="U69" s="1">
        <f>IF(R69="","",IF(R69&gt;T69,2,0))</f>
        <v>2</v>
      </c>
      <c r="V69" s="1">
        <f>IF(T69="","",IF(T69&gt;R69,2,0))</f>
        <v>0</v>
      </c>
    </row>
    <row r="70" spans="1:22" x14ac:dyDescent="0.55000000000000004">
      <c r="A70" s="11"/>
      <c r="B70" s="10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0"/>
      <c r="O70" s="7">
        <v>5</v>
      </c>
      <c r="P70" s="7" t="str">
        <f>B66</f>
        <v>dd</v>
      </c>
      <c r="Q70" s="7" t="str">
        <f>B69</f>
        <v>gg</v>
      </c>
      <c r="R70" s="7">
        <v>2</v>
      </c>
      <c r="S70" s="7" t="s">
        <v>27</v>
      </c>
      <c r="T70" s="7">
        <v>3</v>
      </c>
      <c r="U70" s="1">
        <f>IF(R70="","",IF(R70&gt;T70,2,0))</f>
        <v>0</v>
      </c>
      <c r="V70" s="1">
        <f>IF(T70="","",IF(T70&gt;R70,2,0))</f>
        <v>2</v>
      </c>
    </row>
    <row r="71" spans="1:22" x14ac:dyDescent="0.55000000000000004">
      <c r="A71" s="11"/>
      <c r="B71" s="10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0"/>
      <c r="O71" s="7">
        <v>6</v>
      </c>
      <c r="P71" s="7" t="str">
        <f>B67</f>
        <v>ee</v>
      </c>
      <c r="Q71" s="7" t="str">
        <f>B68</f>
        <v>ff</v>
      </c>
      <c r="R71" s="7">
        <v>3</v>
      </c>
      <c r="S71" s="7" t="s">
        <v>27</v>
      </c>
      <c r="T71" s="7">
        <v>2</v>
      </c>
      <c r="U71" s="1">
        <f>IF(R71="","",IF(R71&gt;T71,2,0))</f>
        <v>2</v>
      </c>
      <c r="V71" s="1">
        <f>IF(T71="","",IF(T71&gt;R71,2,0))</f>
        <v>0</v>
      </c>
    </row>
    <row r="73" spans="1:22" x14ac:dyDescent="0.55000000000000004">
      <c r="A73" s="25"/>
      <c r="B73" s="24" t="s">
        <v>15</v>
      </c>
      <c r="C73" s="25"/>
      <c r="D73" s="25"/>
      <c r="E73" s="25"/>
      <c r="F73" s="25"/>
      <c r="G73" s="25"/>
      <c r="H73" s="25"/>
      <c r="I73" s="22" t="s">
        <v>36</v>
      </c>
      <c r="J73" s="22"/>
      <c r="K73" s="22"/>
      <c r="L73" s="22"/>
      <c r="M73" s="22"/>
      <c r="N73" s="14"/>
      <c r="O73" s="22" t="s">
        <v>24</v>
      </c>
      <c r="P73" s="22"/>
      <c r="Q73" s="22"/>
      <c r="R73" s="22"/>
      <c r="S73" s="22"/>
      <c r="T73" s="22"/>
      <c r="U73" s="22"/>
      <c r="V73" s="22"/>
    </row>
    <row r="74" spans="1:22" x14ac:dyDescent="0.55000000000000004">
      <c r="A74" s="18" t="s">
        <v>28</v>
      </c>
      <c r="B74" s="6" t="s">
        <v>0</v>
      </c>
      <c r="C74" s="6" t="s">
        <v>6</v>
      </c>
      <c r="D74" s="6" t="s">
        <v>7</v>
      </c>
      <c r="E74" s="6" t="s">
        <v>1</v>
      </c>
      <c r="F74" s="6" t="s">
        <v>2</v>
      </c>
      <c r="G74" s="6" t="s">
        <v>31</v>
      </c>
      <c r="H74" s="6" t="s">
        <v>9</v>
      </c>
      <c r="I74" s="6" t="s">
        <v>32</v>
      </c>
      <c r="J74" s="6" t="s">
        <v>33</v>
      </c>
      <c r="K74" s="6" t="s">
        <v>34</v>
      </c>
      <c r="L74" s="6" t="s">
        <v>35</v>
      </c>
      <c r="M74" s="6"/>
      <c r="N74" s="15"/>
      <c r="O74" s="6" t="s">
        <v>26</v>
      </c>
      <c r="P74" s="6" t="s">
        <v>0</v>
      </c>
      <c r="Q74" s="6" t="s">
        <v>0</v>
      </c>
      <c r="R74" s="5" t="s">
        <v>25</v>
      </c>
      <c r="S74" s="5"/>
      <c r="T74" s="5"/>
      <c r="U74" s="12" t="s">
        <v>9</v>
      </c>
      <c r="V74" s="13"/>
    </row>
    <row r="75" spans="1:22" x14ac:dyDescent="0.55000000000000004">
      <c r="A75" s="28">
        <f>RANK(M75,$M$75:$M$78,1)</f>
        <v>3</v>
      </c>
      <c r="B75" s="51" t="s">
        <v>80</v>
      </c>
      <c r="C75" s="17" cm="1">
        <f t="array" ref="C75">SUMPRODUCT(($P$75:$P$80=B75)*($U$75:$U$80=2))+SUMPRODUCT(($Q$75:$Q$80=B75)*($V$75:$V$80=2))</f>
        <v>1</v>
      </c>
      <c r="D75" s="17" cm="1">
        <f t="array" ref="D75">SUMPRODUCT(($P$75:$P$80=B75)*($U$75:$U$80=0))+SUMPRODUCT(($Q$75:$Q$80=B75)*($V$75:$V$80=0))</f>
        <v>2</v>
      </c>
      <c r="E75" s="7">
        <f>SUMIF($P$75:$P$80,B75,$R$75:$R$80)+SUMIF($Q$75:$Q$80,B75,$T$75:$T$80)</f>
        <v>6</v>
      </c>
      <c r="F75" s="7">
        <f>SUMIF($P$75:$P$80,B75,$T$75:$T$80)+SUMIF($Q$75:$Q$80,B75,$R$75:$R$80)</f>
        <v>6</v>
      </c>
      <c r="G75" s="7">
        <f>E75-F75</f>
        <v>0</v>
      </c>
      <c r="H75" s="7">
        <f>C75*2</f>
        <v>2</v>
      </c>
      <c r="I75" s="7">
        <f>COUNTIF($H$75:$H$78, "&gt;" &amp; H75) +1</f>
        <v>3</v>
      </c>
      <c r="J75" s="7">
        <f>COUNTIF($C$75:$C$78, "&gt;" &amp; C75) +1</f>
        <v>3</v>
      </c>
      <c r="K75" s="7">
        <f>COUNTIF($E$75:$E$78, "&gt;" &amp; E75) +1</f>
        <v>2</v>
      </c>
      <c r="L75" s="7">
        <f>COUNTIF($G$75:$G$78, "&gt;" &amp; G75) +1</f>
        <v>3</v>
      </c>
      <c r="M75" s="7">
        <f>SUM(I75:L75)</f>
        <v>11</v>
      </c>
      <c r="N75" s="27"/>
      <c r="O75" s="7">
        <v>1</v>
      </c>
      <c r="P75" s="17" t="str">
        <f>B75</f>
        <v>hh</v>
      </c>
      <c r="Q75" s="17" t="str">
        <f>B76</f>
        <v>ii</v>
      </c>
      <c r="R75" s="17">
        <v>3</v>
      </c>
      <c r="S75" s="17" t="s">
        <v>27</v>
      </c>
      <c r="T75" s="17">
        <v>0</v>
      </c>
      <c r="U75" s="1">
        <f>IF(R75="","",IF(R75&gt;T75,2,0))</f>
        <v>2</v>
      </c>
      <c r="V75" s="1">
        <f>IF(T75="","",IF(T75&gt;R75,2,0))</f>
        <v>0</v>
      </c>
    </row>
    <row r="76" spans="1:22" x14ac:dyDescent="0.55000000000000004">
      <c r="A76" s="28">
        <f>RANK(M76,$M$75:$M$78,1)</f>
        <v>2</v>
      </c>
      <c r="B76" s="51" t="s">
        <v>81</v>
      </c>
      <c r="C76" s="17" cm="1">
        <f t="array" ref="C76">SUMPRODUCT(($P$75:$P$80=B76)*($U$75:$U$80=2))+SUMPRODUCT(($Q$75:$Q$80=B76)*($V$75:$V$80=2))</f>
        <v>2</v>
      </c>
      <c r="D76" s="17" cm="1">
        <f t="array" ref="D76">SUMPRODUCT(($P$75:$P$80=B76)*($U$75:$U$80=0))+SUMPRODUCT(($Q$75:$Q$80=B76)*($V$75:$V$80=0))</f>
        <v>1</v>
      </c>
      <c r="E76" s="7">
        <f>SUMIF($P$75:$P$80,B76,$R$75:$R$80)+SUMIF($Q$75:$Q$80,B76,$T$75:$T$80)</f>
        <v>6</v>
      </c>
      <c r="F76" s="7">
        <f>SUMIF($P$75:$P$80,B76,$T$75:$T$80)+SUMIF($Q$75:$Q$80,B76,$R$75:$R$80)</f>
        <v>5</v>
      </c>
      <c r="G76" s="7">
        <f>E76-F76</f>
        <v>1</v>
      </c>
      <c r="H76" s="7">
        <f>C76*2</f>
        <v>4</v>
      </c>
      <c r="I76" s="7">
        <f>COUNTIF($H$75:$H$78, "&gt;" &amp; H76) +1</f>
        <v>1</v>
      </c>
      <c r="J76" s="7">
        <f>COUNTIF($C$75:$C$78, "&gt;" &amp; C76) +1</f>
        <v>1</v>
      </c>
      <c r="K76" s="7">
        <f>COUNTIF($E$75:$E$78, "&gt;" &amp; E76) +1</f>
        <v>2</v>
      </c>
      <c r="L76" s="7">
        <f>COUNTIF($G$75:$G$78, "&gt;" &amp; G76) +1</f>
        <v>2</v>
      </c>
      <c r="M76" s="7">
        <f>SUM(I76:L76)</f>
        <v>6</v>
      </c>
      <c r="N76" s="27"/>
      <c r="O76" s="7">
        <v>2</v>
      </c>
      <c r="P76" s="17" t="str">
        <f>B77</f>
        <v>jj</v>
      </c>
      <c r="Q76" s="17" t="str">
        <f>B78</f>
        <v>kk</v>
      </c>
      <c r="R76" s="17">
        <v>1</v>
      </c>
      <c r="S76" s="17" t="s">
        <v>27</v>
      </c>
      <c r="T76" s="17">
        <v>3</v>
      </c>
      <c r="U76" s="1">
        <f>IF(R76="","",IF(R76&gt;T76,2,0))</f>
        <v>0</v>
      </c>
      <c r="V76" s="1">
        <f>IF(T76="","",IF(T76&gt;R76,2,0))</f>
        <v>2</v>
      </c>
    </row>
    <row r="77" spans="1:22" x14ac:dyDescent="0.55000000000000004">
      <c r="A77" s="28">
        <f>RANK(M77,$M$75:$M$78,1)</f>
        <v>4</v>
      </c>
      <c r="B77" s="51" t="s">
        <v>82</v>
      </c>
      <c r="C77" s="17" cm="1">
        <f t="array" ref="C77">SUMPRODUCT(($P$75:$P$80=B77)*($U$75:$U$80=2))+SUMPRODUCT(($Q$75:$Q$80=B77)*($V$75:$V$80=2))</f>
        <v>1</v>
      </c>
      <c r="D77" s="17" cm="1">
        <f t="array" ref="D77">SUMPRODUCT(($P$75:$P$80=B77)*($U$75:$U$80=0))+SUMPRODUCT(($Q$75:$Q$80=B77)*($V$75:$V$80=0))</f>
        <v>2</v>
      </c>
      <c r="E77" s="7">
        <f>SUMIF($P$75:$P$80,B77,$R$75:$R$80)+SUMIF($Q$75:$Q$80,B77,$T$75:$T$80)</f>
        <v>4</v>
      </c>
      <c r="F77" s="7">
        <f>SUMIF($P$75:$P$80,B77,$T$75:$T$80)+SUMIF($Q$75:$Q$80,B77,$R$75:$R$80)</f>
        <v>8</v>
      </c>
      <c r="G77" s="7">
        <f>E77-F77</f>
        <v>-4</v>
      </c>
      <c r="H77" s="7">
        <f>C77*2</f>
        <v>2</v>
      </c>
      <c r="I77" s="7">
        <f>COUNTIF($H$75:$H$78, "&gt;" &amp; H77) +1</f>
        <v>3</v>
      </c>
      <c r="J77" s="7">
        <f>COUNTIF($C$75:$C$78, "&gt;" &amp; C77) +1</f>
        <v>3</v>
      </c>
      <c r="K77" s="7">
        <f>COUNTIF($E$75:$E$78, "&gt;" &amp; E77) +1</f>
        <v>4</v>
      </c>
      <c r="L77" s="7">
        <f>COUNTIF($G$75:$G$78, "&gt;" &amp; G77) +1</f>
        <v>4</v>
      </c>
      <c r="M77" s="7">
        <f>SUM(I77:L77)</f>
        <v>14</v>
      </c>
      <c r="N77" s="27"/>
      <c r="O77" s="7">
        <v>3</v>
      </c>
      <c r="P77" s="17" t="str">
        <f>B75</f>
        <v>hh</v>
      </c>
      <c r="Q77" s="17" t="str">
        <f>B77</f>
        <v>jj</v>
      </c>
      <c r="R77" s="17">
        <v>2</v>
      </c>
      <c r="S77" s="17" t="s">
        <v>27</v>
      </c>
      <c r="T77" s="17">
        <v>3</v>
      </c>
      <c r="U77" s="1">
        <f>IF(R77="","",IF(R77&gt;T77,2,0))</f>
        <v>0</v>
      </c>
      <c r="V77" s="1">
        <f>IF(T77="","",IF(T77&gt;R77,2,0))</f>
        <v>2</v>
      </c>
    </row>
    <row r="78" spans="1:22" x14ac:dyDescent="0.55000000000000004">
      <c r="A78" s="28">
        <f>RANK(M78,$M$75:$M$78,1)</f>
        <v>1</v>
      </c>
      <c r="B78" s="51" t="s">
        <v>83</v>
      </c>
      <c r="C78" s="17" cm="1">
        <f t="array" ref="C78">SUMPRODUCT(($P$75:$P$80=B78)*($U$75:$U$80=2))+SUMPRODUCT(($Q$75:$Q$80=B78)*($V$75:$V$80=2))</f>
        <v>2</v>
      </c>
      <c r="D78" s="17" cm="1">
        <f t="array" ref="D78">SUMPRODUCT(($P$75:$P$80=B78)*($U$75:$U$80=0))+SUMPRODUCT(($Q$75:$Q$80=B78)*($V$75:$V$80=0))</f>
        <v>1</v>
      </c>
      <c r="E78" s="7">
        <f>SUMIF($P$75:$P$80,B78,$R$75:$R$80)+SUMIF($Q$75:$Q$80,B78,$T$75:$T$80)</f>
        <v>8</v>
      </c>
      <c r="F78" s="7">
        <f>SUMIF($P$75:$P$80,B78,$T$75:$T$80)+SUMIF($Q$75:$Q$80,B78,$R$75:$R$80)</f>
        <v>5</v>
      </c>
      <c r="G78" s="7">
        <f>E78-F78</f>
        <v>3</v>
      </c>
      <c r="H78" s="7">
        <f>C78*2</f>
        <v>4</v>
      </c>
      <c r="I78" s="7">
        <f>COUNTIF($H$75:$H$78, "&gt;" &amp; H78) +1</f>
        <v>1</v>
      </c>
      <c r="J78" s="7">
        <f>COUNTIF($C$75:$C$78, "&gt;" &amp; C78) +1</f>
        <v>1</v>
      </c>
      <c r="K78" s="7">
        <f>COUNTIF($E$75:$E$78, "&gt;" &amp; E78) +1</f>
        <v>1</v>
      </c>
      <c r="L78" s="7">
        <f>COUNTIF($G$75:$G$78, "&gt;" &amp; G78) +1</f>
        <v>1</v>
      </c>
      <c r="M78" s="7">
        <f>SUM(I78:L78)</f>
        <v>4</v>
      </c>
      <c r="N78" s="27"/>
      <c r="O78" s="7">
        <v>4</v>
      </c>
      <c r="P78" s="17" t="str">
        <f>B76</f>
        <v>ii</v>
      </c>
      <c r="Q78" s="17" t="str">
        <f>B78</f>
        <v>kk</v>
      </c>
      <c r="R78" s="17">
        <v>3</v>
      </c>
      <c r="S78" s="17" t="s">
        <v>27</v>
      </c>
      <c r="T78" s="17">
        <v>2</v>
      </c>
      <c r="U78" s="1">
        <f>IF(R78="","",IF(R78&gt;T78,2,0))</f>
        <v>2</v>
      </c>
      <c r="V78" s="1">
        <f>IF(T78="","",IF(T78&gt;R78,2,0))</f>
        <v>0</v>
      </c>
    </row>
    <row r="79" spans="1:22" x14ac:dyDescent="0.55000000000000004">
      <c r="A79" s="11"/>
      <c r="B79" s="10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0"/>
      <c r="O79" s="7">
        <v>5</v>
      </c>
      <c r="P79" s="7" t="str">
        <f>B75</f>
        <v>hh</v>
      </c>
      <c r="Q79" s="7" t="str">
        <f>B78</f>
        <v>kk</v>
      </c>
      <c r="R79" s="7">
        <v>1</v>
      </c>
      <c r="S79" s="7" t="s">
        <v>27</v>
      </c>
      <c r="T79" s="7">
        <v>3</v>
      </c>
      <c r="U79" s="1">
        <f>IF(R79="","",IF(R79&gt;T79,2,0))</f>
        <v>0</v>
      </c>
      <c r="V79" s="1">
        <f>IF(T79="","",IF(T79&gt;R79,2,0))</f>
        <v>2</v>
      </c>
    </row>
    <row r="80" spans="1:22" x14ac:dyDescent="0.55000000000000004">
      <c r="A80" s="11"/>
      <c r="B80" s="10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4"/>
      <c r="O80" s="7">
        <v>6</v>
      </c>
      <c r="P80" s="7" t="str">
        <f>B76</f>
        <v>ii</v>
      </c>
      <c r="Q80" s="7" t="str">
        <f>B77</f>
        <v>jj</v>
      </c>
      <c r="R80" s="7">
        <v>3</v>
      </c>
      <c r="S80" s="7" t="s">
        <v>27</v>
      </c>
      <c r="T80" s="7">
        <v>0</v>
      </c>
      <c r="U80" s="1">
        <f>IF(R80="","",IF(R80&gt;T80,2,0))</f>
        <v>2</v>
      </c>
      <c r="V80" s="1">
        <f>IF(T80="","",IF(T80&gt;R80,2,0))</f>
        <v>0</v>
      </c>
    </row>
    <row r="81" spans="1:22" x14ac:dyDescent="0.55000000000000004">
      <c r="A81" s="26"/>
      <c r="B81" s="9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19"/>
      <c r="P81" s="9"/>
      <c r="Q81" s="9"/>
      <c r="R81" s="9"/>
      <c r="S81" s="9"/>
      <c r="T81" s="9"/>
      <c r="U81" s="9"/>
      <c r="V81" s="9"/>
    </row>
    <row r="82" spans="1:22" x14ac:dyDescent="0.55000000000000004">
      <c r="A82" s="23"/>
      <c r="B82" s="23" t="s">
        <v>16</v>
      </c>
      <c r="C82" s="23"/>
      <c r="D82" s="23"/>
      <c r="E82" s="23"/>
      <c r="F82" s="23"/>
      <c r="G82" s="23"/>
      <c r="H82" s="23"/>
      <c r="I82" s="22" t="s">
        <v>36</v>
      </c>
      <c r="J82" s="22"/>
      <c r="K82" s="22"/>
      <c r="L82" s="22"/>
      <c r="M82" s="22"/>
      <c r="N82" s="16"/>
      <c r="O82" s="22" t="s">
        <v>24</v>
      </c>
      <c r="P82" s="22"/>
      <c r="Q82" s="22"/>
      <c r="R82" s="22"/>
      <c r="S82" s="22"/>
      <c r="T82" s="22"/>
      <c r="U82" s="22"/>
      <c r="V82" s="22"/>
    </row>
    <row r="83" spans="1:22" x14ac:dyDescent="0.55000000000000004">
      <c r="A83" s="18" t="s">
        <v>28</v>
      </c>
      <c r="B83" s="6" t="s">
        <v>0</v>
      </c>
      <c r="C83" s="6" t="s">
        <v>6</v>
      </c>
      <c r="D83" s="6" t="s">
        <v>7</v>
      </c>
      <c r="E83" s="6" t="s">
        <v>1</v>
      </c>
      <c r="F83" s="6" t="s">
        <v>2</v>
      </c>
      <c r="G83" s="6" t="s">
        <v>8</v>
      </c>
      <c r="H83" s="6" t="s">
        <v>9</v>
      </c>
      <c r="I83" s="6" t="s">
        <v>32</v>
      </c>
      <c r="J83" s="6" t="s">
        <v>33</v>
      </c>
      <c r="K83" s="6" t="s">
        <v>34</v>
      </c>
      <c r="L83" s="6" t="s">
        <v>35</v>
      </c>
      <c r="M83" s="6"/>
      <c r="N83" s="16"/>
      <c r="O83" s="6" t="s">
        <v>26</v>
      </c>
      <c r="P83" s="6" t="s">
        <v>0</v>
      </c>
      <c r="Q83" s="6" t="s">
        <v>0</v>
      </c>
      <c r="R83" s="5" t="s">
        <v>25</v>
      </c>
      <c r="S83" s="5"/>
      <c r="T83" s="5"/>
      <c r="U83" s="12" t="s">
        <v>9</v>
      </c>
      <c r="V83" s="13"/>
    </row>
    <row r="84" spans="1:22" x14ac:dyDescent="0.55000000000000004">
      <c r="A84" s="28">
        <f>RANK(M84,$M$84:$M$87,1)</f>
        <v>3</v>
      </c>
      <c r="B84" s="51" t="s">
        <v>84</v>
      </c>
      <c r="C84" s="17" cm="1">
        <f t="array" ref="C84">SUMPRODUCT(($P$84:$P$89=B84)*($U$84:$U$89=2))+SUMPRODUCT(($Q$84:$Q$89=B84)*($V$84:$V$89=2))</f>
        <v>1</v>
      </c>
      <c r="D84" s="17" cm="1">
        <f t="array" ref="D84">SUMPRODUCT(($P$84:$P$89=B84)*($U$84:$U$89=0))+SUMPRODUCT(($Q$84:$Q$89=B84)*($V$84:$V$89=0))</f>
        <v>2</v>
      </c>
      <c r="E84" s="7">
        <f>SUMIF($P$84:$P$89,B84,$R$84:$R$89)+SUMIF($Q$84:$Q$89,B84,$T$84:$T$89)</f>
        <v>6</v>
      </c>
      <c r="F84" s="7">
        <f>SUMIF($P$84:$P$89,B84,$T$84:$T$89)+SUMIF($Q$84:$Q$89,B84,$R$84:$R$89)</f>
        <v>6</v>
      </c>
      <c r="G84" s="7">
        <f>E84-F84</f>
        <v>0</v>
      </c>
      <c r="H84" s="7">
        <f>C84*2</f>
        <v>2</v>
      </c>
      <c r="I84" s="7">
        <f>COUNTIF($H$84:$H$87, "&gt;" &amp; H84) +1</f>
        <v>3</v>
      </c>
      <c r="J84" s="7">
        <f>COUNTIF($C$84:$C$87, "&gt;" &amp; C84) +1</f>
        <v>3</v>
      </c>
      <c r="K84" s="7">
        <f>COUNTIF($E$84:$E$87, "&gt;" &amp; E84) +1</f>
        <v>3</v>
      </c>
      <c r="L84" s="7">
        <f>COUNTIF($G$84:$G$87, "&gt;" &amp; G84) +1</f>
        <v>2</v>
      </c>
      <c r="M84" s="7">
        <f>SUM(I84:L84)</f>
        <v>11</v>
      </c>
      <c r="N84" s="16"/>
      <c r="O84" s="7">
        <v>1</v>
      </c>
      <c r="P84" s="17" t="str">
        <f>B84</f>
        <v>ll</v>
      </c>
      <c r="Q84" s="17" t="str">
        <f>B85</f>
        <v>mm</v>
      </c>
      <c r="R84" s="17">
        <v>3</v>
      </c>
      <c r="S84" s="17" t="s">
        <v>27</v>
      </c>
      <c r="T84" s="17">
        <v>0</v>
      </c>
      <c r="U84" s="1">
        <f>IF(R84="","",IF(R84&gt;T84,2,0))</f>
        <v>2</v>
      </c>
      <c r="V84" s="1">
        <f>IF(T84="","",IF(T84&gt;R84,2,0))</f>
        <v>0</v>
      </c>
    </row>
    <row r="85" spans="1:22" x14ac:dyDescent="0.55000000000000004">
      <c r="A85" s="28">
        <f>RANK(M85,$M$84:$M$87,1)</f>
        <v>4</v>
      </c>
      <c r="B85" s="51" t="s">
        <v>85</v>
      </c>
      <c r="C85" s="17" cm="1">
        <f t="array" ref="C85">SUMPRODUCT(($P$84:$P$89=B85)*($U$84:$U$89=2))+SUMPRODUCT(($Q$84:$Q$89=B85)*($V$84:$V$89=2))</f>
        <v>1</v>
      </c>
      <c r="D85" s="17" cm="1">
        <f t="array" ref="D85">SUMPRODUCT(($P$75:$P$80=B85)*($U$75:$U$80=0))+SUMPRODUCT(($Q$75:$Q$80=B85)*($V$75:$V$80=0))</f>
        <v>0</v>
      </c>
      <c r="E85" s="7">
        <f>SUMIF($P$84:$P$89,B85,$R$84:$R$89)+SUMIF($Q$84:$Q$89,B85,$T$84:$T$89)</f>
        <v>5</v>
      </c>
      <c r="F85" s="7">
        <f>SUMIF($P$84:$P$89,B85,$T$84:$T$89)+SUMIF($Q$84:$Q$89,B85,$R$84:$R$89)</f>
        <v>8</v>
      </c>
      <c r="G85" s="7">
        <f>E85-F85</f>
        <v>-3</v>
      </c>
      <c r="H85" s="7">
        <f>C85*2</f>
        <v>2</v>
      </c>
      <c r="I85" s="7">
        <f>COUNTIF($H$84:$H$87, "&gt;" &amp; H85) +1</f>
        <v>3</v>
      </c>
      <c r="J85" s="7">
        <f>COUNTIF($C$84:$C$87, "&gt;" &amp; C85) +1</f>
        <v>3</v>
      </c>
      <c r="K85" s="7">
        <f>COUNTIF($E$84:$E$87, "&gt;" &amp; E85) +1</f>
        <v>4</v>
      </c>
      <c r="L85" s="7">
        <f>COUNTIF($G$84:$G$87, "&gt;" &amp; G85) +1</f>
        <v>4</v>
      </c>
      <c r="M85" s="7">
        <f>SUM(I85:L85)</f>
        <v>14</v>
      </c>
      <c r="N85" s="16"/>
      <c r="O85" s="7">
        <v>2</v>
      </c>
      <c r="P85" s="17" t="str">
        <f>B86</f>
        <v>nn</v>
      </c>
      <c r="Q85" s="17" t="str">
        <f>B87</f>
        <v>oo</v>
      </c>
      <c r="R85" s="17">
        <v>1</v>
      </c>
      <c r="S85" s="17" t="s">
        <v>27</v>
      </c>
      <c r="T85" s="17">
        <v>3</v>
      </c>
      <c r="U85" s="1">
        <f>IF(R85="","",IF(R85&gt;T85,2,0))</f>
        <v>0</v>
      </c>
      <c r="V85" s="1">
        <f>IF(T85="","",IF(T85&gt;R85,2,0))</f>
        <v>2</v>
      </c>
    </row>
    <row r="86" spans="1:22" x14ac:dyDescent="0.55000000000000004">
      <c r="A86" s="28">
        <f>RANK(M86,$M$84:$M$87,1)</f>
        <v>2</v>
      </c>
      <c r="B86" s="51" t="s">
        <v>86</v>
      </c>
      <c r="C86" s="17" cm="1">
        <f t="array" ref="C86">SUMPRODUCT(($P$84:$P$89=B86)*($U$84:$U$89=2))+SUMPRODUCT(($Q$84:$Q$89=B86)*($V$84:$V$89=2))</f>
        <v>2</v>
      </c>
      <c r="D86" s="17" cm="1">
        <f t="array" ref="D86">SUMPRODUCT(($P$75:$P$80=B86)*($U$75:$U$80=0))+SUMPRODUCT(($Q$75:$Q$80=B86)*($V$75:$V$80=0))</f>
        <v>0</v>
      </c>
      <c r="E86" s="7">
        <f>SUMIF($P$84:$P$89,B86,$R$84:$R$89)+SUMIF($Q$84:$Q$89,B86,$T$84:$T$89)</f>
        <v>7</v>
      </c>
      <c r="F86" s="7">
        <f>SUMIF($P$84:$P$89,B86,$T$84:$T$89)+SUMIF($Q$84:$Q$89,B86,$R$84:$R$89)</f>
        <v>7</v>
      </c>
      <c r="G86" s="7">
        <f>E86-F86</f>
        <v>0</v>
      </c>
      <c r="H86" s="7">
        <f>C86*2</f>
        <v>4</v>
      </c>
      <c r="I86" s="7">
        <f>COUNTIF($H$84:$H$87, "&gt;" &amp; H86) +1</f>
        <v>1</v>
      </c>
      <c r="J86" s="7">
        <f>COUNTIF($C$84:$C$87, "&gt;" &amp; C86) +1</f>
        <v>1</v>
      </c>
      <c r="K86" s="7">
        <f>COUNTIF($E$84:$E$87, "&gt;" &amp; E86) +1</f>
        <v>2</v>
      </c>
      <c r="L86" s="7">
        <f>COUNTIF($G$84:$G$87, "&gt;" &amp; G86) +1</f>
        <v>2</v>
      </c>
      <c r="M86" s="7">
        <f>SUM(I86:L86)</f>
        <v>6</v>
      </c>
      <c r="O86" s="7">
        <v>3</v>
      </c>
      <c r="P86" s="17" t="str">
        <f>B84</f>
        <v>ll</v>
      </c>
      <c r="Q86" s="17" t="str">
        <f>B86</f>
        <v>nn</v>
      </c>
      <c r="R86" s="17">
        <v>2</v>
      </c>
      <c r="S86" s="17" t="s">
        <v>27</v>
      </c>
      <c r="T86" s="17">
        <v>3</v>
      </c>
      <c r="U86" s="1">
        <f>IF(R86="","",IF(R86&gt;T86,2,0))</f>
        <v>0</v>
      </c>
      <c r="V86" s="1">
        <f>IF(T86="","",IF(T86&gt;R86,2,0))</f>
        <v>2</v>
      </c>
    </row>
    <row r="87" spans="1:22" x14ac:dyDescent="0.55000000000000004">
      <c r="A87" s="28">
        <f>RANK(M87,$M$84:$M$87,1)</f>
        <v>1</v>
      </c>
      <c r="B87" s="51" t="s">
        <v>87</v>
      </c>
      <c r="C87" s="17" cm="1">
        <f t="array" ref="C87">SUMPRODUCT(($P$84:$P$89=B87)*($U$84:$U$89=2))+SUMPRODUCT(($Q$84:$Q$89=B87)*($V$84:$V$89=2))</f>
        <v>2</v>
      </c>
      <c r="D87" s="17" cm="1">
        <f t="array" ref="D87">SUMPRODUCT(($P$75:$P$80=B87)*($U$75:$U$80=0))+SUMPRODUCT(($Q$75:$Q$80=B87)*($V$75:$V$80=0))</f>
        <v>0</v>
      </c>
      <c r="E87" s="7">
        <f>SUMIF($P$84:$P$89,B87,$R$84:$R$89)+SUMIF($Q$84:$Q$89,B87,$T$84:$T$89)</f>
        <v>8</v>
      </c>
      <c r="F87" s="7">
        <f>SUMIF($P$84:$P$89,B87,$T$84:$T$89)+SUMIF($Q$84:$Q$89,B87,$R$84:$R$89)</f>
        <v>5</v>
      </c>
      <c r="G87" s="7">
        <f>E87-F87</f>
        <v>3</v>
      </c>
      <c r="H87" s="7">
        <f>C87*2</f>
        <v>4</v>
      </c>
      <c r="I87" s="7">
        <f>COUNTIF($H$84:$H$87, "&gt;" &amp; H87) +1</f>
        <v>1</v>
      </c>
      <c r="J87" s="7">
        <f>COUNTIF($C$84:$C$87, "&gt;" &amp; C87) +1</f>
        <v>1</v>
      </c>
      <c r="K87" s="7">
        <f>COUNTIF($E$84:$E$87, "&gt;" &amp; E87) +1</f>
        <v>1</v>
      </c>
      <c r="L87" s="7">
        <f>COUNTIF($G$84:$G$87, "&gt;" &amp; G87) +1</f>
        <v>1</v>
      </c>
      <c r="M87" s="7">
        <f>SUM(I87:L87)</f>
        <v>4</v>
      </c>
      <c r="N87" s="10"/>
      <c r="O87" s="7">
        <v>4</v>
      </c>
      <c r="P87" s="17" t="str">
        <f>B85</f>
        <v>mm</v>
      </c>
      <c r="Q87" s="17" t="str">
        <f>B87</f>
        <v>oo</v>
      </c>
      <c r="R87" s="17">
        <v>3</v>
      </c>
      <c r="S87" s="17" t="s">
        <v>27</v>
      </c>
      <c r="T87" s="17">
        <v>2</v>
      </c>
      <c r="U87" s="1">
        <f>IF(R87="","",IF(R87&gt;T87,2,0))</f>
        <v>2</v>
      </c>
      <c r="V87" s="1">
        <f>IF(T87="","",IF(T87&gt;R87,2,0))</f>
        <v>0</v>
      </c>
    </row>
    <row r="88" spans="1:22" x14ac:dyDescent="0.55000000000000004">
      <c r="N88" s="14"/>
      <c r="O88" s="7">
        <v>5</v>
      </c>
      <c r="P88" s="7" t="str">
        <f>B84</f>
        <v>ll</v>
      </c>
      <c r="Q88" s="7" t="str">
        <f>B87</f>
        <v>oo</v>
      </c>
      <c r="R88" s="7">
        <v>1</v>
      </c>
      <c r="S88" s="7" t="s">
        <v>27</v>
      </c>
      <c r="T88" s="7">
        <v>3</v>
      </c>
      <c r="U88" s="1">
        <f>IF(R88="","",IF(R88&gt;T88,2,0))</f>
        <v>0</v>
      </c>
      <c r="V88" s="1">
        <f>IF(T88="","",IF(T88&gt;R88,2,0))</f>
        <v>2</v>
      </c>
    </row>
    <row r="89" spans="1:22" x14ac:dyDescent="0.55000000000000004">
      <c r="A89" s="11"/>
      <c r="B89" s="10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5"/>
      <c r="O89" s="7">
        <v>6</v>
      </c>
      <c r="P89" s="7" t="str">
        <f>B85</f>
        <v>mm</v>
      </c>
      <c r="Q89" s="7" t="str">
        <f>B86</f>
        <v>nn</v>
      </c>
      <c r="R89" s="7">
        <v>2</v>
      </c>
      <c r="S89" s="7" t="s">
        <v>27</v>
      </c>
      <c r="T89" s="7">
        <v>3</v>
      </c>
      <c r="U89" s="1">
        <f>IF(R89="","",IF(R89&gt;T89,2,0))</f>
        <v>0</v>
      </c>
      <c r="V89" s="1">
        <f>IF(T89="","",IF(T89&gt;R89,2,0))</f>
        <v>2</v>
      </c>
    </row>
    <row r="90" spans="1:22" x14ac:dyDescent="0.55000000000000004">
      <c r="A90" s="26"/>
      <c r="B90" s="9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0"/>
      <c r="P90" s="9"/>
      <c r="Q90" s="9"/>
      <c r="R90" s="9"/>
      <c r="S90" s="9"/>
      <c r="T90" s="9"/>
      <c r="U90" s="9"/>
      <c r="V90" s="9"/>
    </row>
    <row r="91" spans="1:22" x14ac:dyDescent="0.55000000000000004">
      <c r="A91" s="23"/>
      <c r="B91" s="23" t="s">
        <v>17</v>
      </c>
      <c r="C91" s="23"/>
      <c r="D91" s="23"/>
      <c r="E91" s="23"/>
      <c r="F91" s="23"/>
      <c r="G91" s="23"/>
      <c r="H91" s="23"/>
      <c r="I91" s="22" t="s">
        <v>36</v>
      </c>
      <c r="J91" s="22"/>
      <c r="K91" s="22"/>
      <c r="L91" s="22"/>
      <c r="M91" s="22"/>
      <c r="N91" s="16"/>
      <c r="O91" s="22" t="s">
        <v>24</v>
      </c>
      <c r="P91" s="22"/>
      <c r="Q91" s="22"/>
      <c r="R91" s="22"/>
      <c r="S91" s="22"/>
      <c r="T91" s="22"/>
      <c r="U91" s="22"/>
      <c r="V91" s="22"/>
    </row>
    <row r="92" spans="1:22" x14ac:dyDescent="0.55000000000000004">
      <c r="A92" s="18" t="s">
        <v>28</v>
      </c>
      <c r="B92" s="6" t="s">
        <v>0</v>
      </c>
      <c r="C92" s="6" t="s">
        <v>6</v>
      </c>
      <c r="D92" s="6" t="s">
        <v>7</v>
      </c>
      <c r="E92" s="6" t="s">
        <v>1</v>
      </c>
      <c r="F92" s="6" t="s">
        <v>2</v>
      </c>
      <c r="G92" s="6" t="s">
        <v>8</v>
      </c>
      <c r="H92" s="6" t="s">
        <v>9</v>
      </c>
      <c r="I92" s="6" t="s">
        <v>32</v>
      </c>
      <c r="J92" s="6" t="s">
        <v>33</v>
      </c>
      <c r="K92" s="6" t="s">
        <v>34</v>
      </c>
      <c r="L92" s="6" t="s">
        <v>35</v>
      </c>
      <c r="M92" s="6"/>
      <c r="N92" s="16"/>
      <c r="O92" s="6" t="s">
        <v>26</v>
      </c>
      <c r="P92" s="6" t="s">
        <v>0</v>
      </c>
      <c r="Q92" s="6" t="s">
        <v>0</v>
      </c>
      <c r="R92" s="5" t="s">
        <v>25</v>
      </c>
      <c r="S92" s="5"/>
      <c r="T92" s="5"/>
      <c r="U92" s="12" t="s">
        <v>9</v>
      </c>
      <c r="V92" s="13"/>
    </row>
    <row r="93" spans="1:22" x14ac:dyDescent="0.55000000000000004">
      <c r="A93" s="28">
        <f>RANK(M93,$M$93:$M$96,1)</f>
        <v>4</v>
      </c>
      <c r="B93" s="51" t="s">
        <v>88</v>
      </c>
      <c r="C93" s="17" cm="1">
        <f t="array" ref="C93">SUMPRODUCT(($P$93:$P$98=B93)*($U$93:$U$98=2))+SUMPRODUCT(($Q$93:$Q$98=B93)*($V$93:$V$98=2))</f>
        <v>1</v>
      </c>
      <c r="D93" s="17" cm="1">
        <f t="array" ref="D93">SUMPRODUCT(($P$93:$P$98=B93)*($U$93:$U$98=0))+SUMPRODUCT(($Q$93:$Q$98=B93)*($V$93:$V$98=0))</f>
        <v>2</v>
      </c>
      <c r="E93" s="7">
        <f>SUMIF($P$93:$P$98,B93,$R$93:$R$98)+SUMIF($Q$93:$Q$98,B93,$T$93:$T$98)</f>
        <v>4</v>
      </c>
      <c r="F93" s="7">
        <f>SUMIF($P$93:$P$98,B93,$T$93:$T$98)+SUMIF($Q$93:$Q$98,B93,$R$93:$R$98)</f>
        <v>8</v>
      </c>
      <c r="G93" s="7">
        <f>E93-F93</f>
        <v>-4</v>
      </c>
      <c r="H93" s="7">
        <f>C93*2</f>
        <v>2</v>
      </c>
      <c r="I93" s="7">
        <f>COUNTIF($H$93:$H$96, "&gt;" &amp; H93) +1</f>
        <v>3</v>
      </c>
      <c r="J93" s="7">
        <f>COUNTIF($C$93:$C$96, "&gt;" &amp; C93) +1</f>
        <v>3</v>
      </c>
      <c r="K93" s="7">
        <f>COUNTIF($E$93:$E$96, "&gt;" &amp; E93) +1</f>
        <v>4</v>
      </c>
      <c r="L93" s="7">
        <f>COUNTIF($G$93:$G$96, "&gt;" &amp; G93) +1</f>
        <v>4</v>
      </c>
      <c r="M93" s="7">
        <f>SUM(I93:L93)</f>
        <v>14</v>
      </c>
      <c r="N93" s="16"/>
      <c r="O93" s="7">
        <v>1</v>
      </c>
      <c r="P93" s="17" t="str">
        <f>B93</f>
        <v>pp</v>
      </c>
      <c r="Q93" s="17" t="str">
        <f>B94</f>
        <v>qq</v>
      </c>
      <c r="R93" s="17">
        <v>0</v>
      </c>
      <c r="S93" s="17" t="s">
        <v>27</v>
      </c>
      <c r="T93" s="17">
        <v>3</v>
      </c>
      <c r="U93" s="1">
        <f>IF(R93="","",IF(R93&gt;T93,2,0))</f>
        <v>0</v>
      </c>
      <c r="V93" s="1">
        <f>IF(T93="","",IF(T93&gt;R93,2,0))</f>
        <v>2</v>
      </c>
    </row>
    <row r="94" spans="1:22" x14ac:dyDescent="0.55000000000000004">
      <c r="A94" s="28">
        <f>RANK(M94,$M$93:$M$96,1)</f>
        <v>1</v>
      </c>
      <c r="B94" s="51" t="s">
        <v>89</v>
      </c>
      <c r="C94" s="17" cm="1">
        <f t="array" ref="C94">SUMPRODUCT(($P$93:$P$98=B94)*($U$93:$U$98=2))+SUMPRODUCT(($Q$93:$Q$98=B94)*($V$93:$V$98=2))</f>
        <v>2</v>
      </c>
      <c r="D94" s="17" cm="1">
        <f t="array" ref="D94">SUMPRODUCT(($P$93:$P$98=B94)*($U$93:$U$98=0))+SUMPRODUCT(($Q$93:$Q$98=B94)*($V$93:$V$98=0))</f>
        <v>1</v>
      </c>
      <c r="E94" s="7">
        <f>SUMIF($P$93:$P$98,B94,$R$93:$R$98)+SUMIF($Q$93:$Q$98,B94,$T$93:$T$98)</f>
        <v>8</v>
      </c>
      <c r="F94" s="7">
        <f>SUMIF($P$93:$P$98,B94,$T$93:$T$98)+SUMIF($Q$93:$Q$98,B94,$R$93:$R$98)</f>
        <v>4</v>
      </c>
      <c r="G94" s="7">
        <f>E94-F94</f>
        <v>4</v>
      </c>
      <c r="H94" s="7">
        <f>C94*2</f>
        <v>4</v>
      </c>
      <c r="I94" s="7">
        <f>COUNTIF($H$93:$H$96, "&gt;" &amp; H94) +1</f>
        <v>1</v>
      </c>
      <c r="J94" s="7">
        <f>COUNTIF($C$75:$C$78, "&gt;" &amp; C94) +1</f>
        <v>1</v>
      </c>
      <c r="K94" s="7">
        <f>COUNTIF($E$93:$E$96, "&gt;" &amp; E94) +1</f>
        <v>1</v>
      </c>
      <c r="L94" s="7">
        <f>COUNTIF($G$93:$G$96, "&gt;" &amp; G94) +1</f>
        <v>1</v>
      </c>
      <c r="M94" s="7">
        <f>SUM(I94:L94)</f>
        <v>4</v>
      </c>
      <c r="O94" s="7">
        <v>2</v>
      </c>
      <c r="P94" s="17" t="str">
        <f>B95</f>
        <v>rr</v>
      </c>
      <c r="Q94" s="17" t="str">
        <f>B96</f>
        <v>ss</v>
      </c>
      <c r="R94" s="17">
        <v>2</v>
      </c>
      <c r="S94" s="17" t="s">
        <v>27</v>
      </c>
      <c r="T94" s="17">
        <v>3</v>
      </c>
      <c r="U94" s="1">
        <f>IF(R94="","",IF(R94&gt;T94,2,0))</f>
        <v>0</v>
      </c>
      <c r="V94" s="1">
        <f>IF(T94="","",IF(T94&gt;R94,2,0))</f>
        <v>2</v>
      </c>
    </row>
    <row r="95" spans="1:22" x14ac:dyDescent="0.55000000000000004">
      <c r="A95" s="28">
        <f>RANK(M95,$M$93:$M$96,1)</f>
        <v>3</v>
      </c>
      <c r="B95" s="51" t="s">
        <v>90</v>
      </c>
      <c r="C95" s="17" cm="1">
        <f t="array" ref="C95">SUMPRODUCT(($P$93:$P$98=B95)*($U$93:$U$98=2))+SUMPRODUCT(($Q$93:$Q$98=B95)*($V$93:$V$98=2))</f>
        <v>1</v>
      </c>
      <c r="D95" s="17" cm="1">
        <f t="array" ref="D95">SUMPRODUCT(($P$93:$P$98=B95)*($U$93:$U$98=0))+SUMPRODUCT(($Q$93:$Q$98=B95)*($V$93:$V$98=0))</f>
        <v>2</v>
      </c>
      <c r="E95" s="7">
        <f>SUMIF($P$93:$P$98,B95,$R$93:$R$98)+SUMIF($Q$93:$Q$98,B95,$T$93:$T$98)</f>
        <v>7</v>
      </c>
      <c r="F95" s="7">
        <f>SUMIF($P$93:$P$98,B95,$T$93:$T$98)+SUMIF($Q$93:$Q$98,B95,$R$93:$R$98)</f>
        <v>8</v>
      </c>
      <c r="G95" s="7">
        <f>E95-F95</f>
        <v>-1</v>
      </c>
      <c r="H95" s="7">
        <f>C95*2</f>
        <v>2</v>
      </c>
      <c r="I95" s="7">
        <f>COUNTIF($H$93:$H$96, "&gt;" &amp; H95) +1</f>
        <v>3</v>
      </c>
      <c r="J95" s="7">
        <f>COUNTIF($C$75:$C$78, "&gt;" &amp; C95) +1</f>
        <v>3</v>
      </c>
      <c r="K95" s="7">
        <f>COUNTIF($E$93:$E$96, "&gt;" &amp; E95) +1</f>
        <v>2</v>
      </c>
      <c r="L95" s="7">
        <f>COUNTIF($G$93:$G$96, "&gt;" &amp; G95) +1</f>
        <v>3</v>
      </c>
      <c r="M95" s="7">
        <f>SUM(I95:L95)</f>
        <v>11</v>
      </c>
      <c r="O95" s="7">
        <v>3</v>
      </c>
      <c r="P95" s="17" t="str">
        <f>B93</f>
        <v>pp</v>
      </c>
      <c r="Q95" s="17" t="str">
        <f>B95</f>
        <v>rr</v>
      </c>
      <c r="R95" s="17">
        <v>3</v>
      </c>
      <c r="S95" s="17" t="s">
        <v>27</v>
      </c>
      <c r="T95" s="17">
        <v>2</v>
      </c>
      <c r="U95" s="1">
        <f>IF(R95="","",IF(R95&gt;T95,2,0))</f>
        <v>2</v>
      </c>
      <c r="V95" s="1">
        <f>IF(T95="","",IF(T95&gt;R95,2,0))</f>
        <v>0</v>
      </c>
    </row>
    <row r="96" spans="1:22" x14ac:dyDescent="0.55000000000000004">
      <c r="A96" s="28">
        <f>RANK(M96,$M$93:$M$96,1)</f>
        <v>2</v>
      </c>
      <c r="B96" s="51" t="s">
        <v>91</v>
      </c>
      <c r="C96" s="17" cm="1">
        <f t="array" ref="C96">SUMPRODUCT(($P$93:$P$98=B96)*($U$93:$U$98=2))+SUMPRODUCT(($Q$93:$Q$98=B96)*($V$93:$V$98=2))</f>
        <v>2</v>
      </c>
      <c r="D96" s="17" cm="1">
        <f t="array" ref="D96">SUMPRODUCT(($P$93:$P$98=B96)*($U$93:$U$98=0))+SUMPRODUCT(($Q$93:$Q$98=B96)*($V$93:$V$98=0))</f>
        <v>1</v>
      </c>
      <c r="E96" s="7">
        <f>SUMIF($P$93:$P$98,B96,$R$93:$R$98)+SUMIF($Q$93:$Q$98,B96,$T$93:$T$98)</f>
        <v>7</v>
      </c>
      <c r="F96" s="7">
        <f>SUMIF($P$93:$P$98,B96,$T$93:$T$98)+SUMIF($Q$93:$Q$98,B96,$R$93:$R$98)</f>
        <v>6</v>
      </c>
      <c r="G96" s="7">
        <f>E96-F96</f>
        <v>1</v>
      </c>
      <c r="H96" s="7">
        <f>C96*2</f>
        <v>4</v>
      </c>
      <c r="I96" s="7">
        <f>COUNTIF($H$93:$H$96, "&gt;" &amp; H96) +1</f>
        <v>1</v>
      </c>
      <c r="J96" s="7">
        <f>COUNTIF($C$75:$C$78, "&gt;" &amp; C96) +1</f>
        <v>1</v>
      </c>
      <c r="K96" s="7">
        <f>COUNTIF($E$93:$E$96, "&gt;" &amp; E96) +1</f>
        <v>2</v>
      </c>
      <c r="L96" s="7">
        <f>COUNTIF($G$93:$G$96, "&gt;" &amp; G96) +1</f>
        <v>2</v>
      </c>
      <c r="M96" s="7">
        <f>SUM(I96:L96)</f>
        <v>6</v>
      </c>
      <c r="O96" s="7">
        <v>4</v>
      </c>
      <c r="P96" s="17" t="str">
        <f>B94</f>
        <v>qq</v>
      </c>
      <c r="Q96" s="17" t="str">
        <f>B96</f>
        <v>ss</v>
      </c>
      <c r="R96" s="17">
        <v>3</v>
      </c>
      <c r="S96" s="17" t="s">
        <v>27</v>
      </c>
      <c r="T96" s="17">
        <v>1</v>
      </c>
      <c r="U96" s="1">
        <f>IF(R96="","",IF(R96&gt;T96,2,0))</f>
        <v>2</v>
      </c>
      <c r="V96" s="1">
        <f>IF(T96="","",IF(T96&gt;R96,2,0))</f>
        <v>0</v>
      </c>
    </row>
    <row r="97" spans="1:22" x14ac:dyDescent="0.55000000000000004">
      <c r="O97" s="7">
        <v>5</v>
      </c>
      <c r="P97" s="7" t="str">
        <f>B93</f>
        <v>pp</v>
      </c>
      <c r="Q97" s="7" t="str">
        <f>B96</f>
        <v>ss</v>
      </c>
      <c r="R97" s="7">
        <v>1</v>
      </c>
      <c r="S97" s="7" t="s">
        <v>27</v>
      </c>
      <c r="T97" s="7">
        <v>3</v>
      </c>
      <c r="U97" s="1">
        <f>IF(R97="","",IF(R97&gt;T97,2,0))</f>
        <v>0</v>
      </c>
      <c r="V97" s="1">
        <f>IF(T97="","",IF(T97&gt;R97,2,0))</f>
        <v>2</v>
      </c>
    </row>
    <row r="98" spans="1:22" x14ac:dyDescent="0.55000000000000004">
      <c r="N98" s="10"/>
      <c r="O98" s="7">
        <v>6</v>
      </c>
      <c r="P98" s="7" t="str">
        <f>B94</f>
        <v>qq</v>
      </c>
      <c r="Q98" s="7" t="str">
        <f>B95</f>
        <v>rr</v>
      </c>
      <c r="R98" s="7">
        <v>2</v>
      </c>
      <c r="S98" s="7" t="s">
        <v>27</v>
      </c>
      <c r="T98" s="7">
        <v>3</v>
      </c>
      <c r="U98" s="1">
        <f>IF(R98="","",IF(R98&gt;T98,2,0))</f>
        <v>0</v>
      </c>
      <c r="V98" s="1">
        <f>IF(T98="","",IF(T98&gt;R98,2,0))</f>
        <v>2</v>
      </c>
    </row>
    <row r="99" spans="1:22" x14ac:dyDescent="0.55000000000000004">
      <c r="A99" s="26"/>
      <c r="B99" s="9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1"/>
      <c r="P99" s="9"/>
      <c r="Q99" s="9"/>
      <c r="R99" s="9"/>
      <c r="S99" s="9"/>
      <c r="T99" s="9"/>
      <c r="U99" s="9"/>
      <c r="V99" s="9"/>
    </row>
    <row r="100" spans="1:22" x14ac:dyDescent="0.55000000000000004">
      <c r="A100" s="23"/>
      <c r="B100" s="23" t="s">
        <v>18</v>
      </c>
      <c r="C100" s="23"/>
      <c r="D100" s="23"/>
      <c r="E100" s="23"/>
      <c r="F100" s="23"/>
      <c r="G100" s="23"/>
      <c r="H100" s="23"/>
      <c r="I100" s="22" t="s">
        <v>36</v>
      </c>
      <c r="J100" s="22"/>
      <c r="K100" s="22"/>
      <c r="L100" s="22"/>
      <c r="M100" s="22"/>
      <c r="N100" s="15"/>
      <c r="O100" s="22" t="s">
        <v>24</v>
      </c>
      <c r="P100" s="22"/>
      <c r="Q100" s="22"/>
      <c r="R100" s="22"/>
      <c r="S100" s="22"/>
      <c r="T100" s="22"/>
      <c r="U100" s="22"/>
      <c r="V100" s="22"/>
    </row>
    <row r="101" spans="1:22" x14ac:dyDescent="0.55000000000000004">
      <c r="A101" s="18" t="s">
        <v>28</v>
      </c>
      <c r="B101" s="6" t="s">
        <v>0</v>
      </c>
      <c r="C101" s="6" t="s">
        <v>6</v>
      </c>
      <c r="D101" s="6" t="s">
        <v>7</v>
      </c>
      <c r="E101" s="6" t="s">
        <v>1</v>
      </c>
      <c r="F101" s="6" t="s">
        <v>2</v>
      </c>
      <c r="G101" s="6" t="s">
        <v>8</v>
      </c>
      <c r="H101" s="6" t="s">
        <v>9</v>
      </c>
      <c r="I101" s="6" t="s">
        <v>32</v>
      </c>
      <c r="J101" s="6" t="s">
        <v>33</v>
      </c>
      <c r="K101" s="6" t="s">
        <v>34</v>
      </c>
      <c r="L101" s="6" t="s">
        <v>35</v>
      </c>
      <c r="M101" s="6"/>
      <c r="N101" s="16"/>
      <c r="O101" s="6" t="s">
        <v>26</v>
      </c>
      <c r="P101" s="6" t="s">
        <v>0</v>
      </c>
      <c r="Q101" s="6" t="s">
        <v>0</v>
      </c>
      <c r="R101" s="5" t="s">
        <v>25</v>
      </c>
      <c r="S101" s="5"/>
      <c r="T101" s="5"/>
      <c r="U101" s="12" t="s">
        <v>9</v>
      </c>
      <c r="V101" s="13"/>
    </row>
    <row r="102" spans="1:22" x14ac:dyDescent="0.55000000000000004">
      <c r="A102" s="28">
        <f>RANK(M102,$M$102:$M$105,1)</f>
        <v>4</v>
      </c>
      <c r="B102" s="51" t="s">
        <v>92</v>
      </c>
      <c r="C102" s="17" cm="1">
        <f t="array" ref="C102">SUMPRODUCT(($P$102:$P$107=B102)*($U$102:$U$107=2))+SUMPRODUCT(($Q$102:$Q$107=B102)*($V$102:$V$107=2))</f>
        <v>0</v>
      </c>
      <c r="D102" s="17" cm="1">
        <f t="array" ref="D102">SUMPRODUCT(($P$102:$P$107=B102)*($U$102:$U$107=0))+SUMPRODUCT(($Q$102:$Q$107=B102)*($V$102:$V$107=0))</f>
        <v>3</v>
      </c>
      <c r="E102" s="7">
        <f>SUMIF($P$102:$P$107,B102,$R$102:$R$107)+SUMIF($Q$102:$Q$107,B102,$T$102:$T$107)</f>
        <v>6</v>
      </c>
      <c r="F102" s="7">
        <f>SUMIF($P$102:$P$107,B102,$T$102:$T$107)+SUMIF($Q$102:$Q$107,B102,$R$102:$R$107)</f>
        <v>9</v>
      </c>
      <c r="G102" s="7">
        <f>E102-F102</f>
        <v>-3</v>
      </c>
      <c r="H102" s="7">
        <f>C102*2</f>
        <v>0</v>
      </c>
      <c r="I102" s="7">
        <f>COUNTIF($H$102:$H$105, "&gt;" &amp; H102) +1</f>
        <v>4</v>
      </c>
      <c r="J102" s="7">
        <f>COUNTIF($C$102:$C$105, "&gt;" &amp; C102) +1</f>
        <v>4</v>
      </c>
      <c r="K102" s="7">
        <f>COUNTIF($E$102:$E$105, "&gt;" &amp; E102) +1</f>
        <v>4</v>
      </c>
      <c r="L102" s="7">
        <f>COUNTIF($G$102:$G$105, "&gt;" &amp; G102) +1</f>
        <v>4</v>
      </c>
      <c r="M102" s="7">
        <f>SUM(I102:L102)</f>
        <v>16</v>
      </c>
      <c r="N102" s="16"/>
      <c r="O102" s="7">
        <v>1</v>
      </c>
      <c r="P102" s="17" t="str">
        <f>B102</f>
        <v>tt</v>
      </c>
      <c r="Q102" s="17" t="str">
        <f>B103</f>
        <v>uu</v>
      </c>
      <c r="R102" s="17">
        <v>2</v>
      </c>
      <c r="S102" s="17" t="s">
        <v>27</v>
      </c>
      <c r="T102" s="17">
        <v>3</v>
      </c>
      <c r="U102" s="1">
        <f>IF(R102="","",IF(R102&gt;T102,2,0))</f>
        <v>0</v>
      </c>
      <c r="V102" s="1">
        <f>IF(T102="","",IF(T102&gt;R102,2,0))</f>
        <v>2</v>
      </c>
    </row>
    <row r="103" spans="1:22" x14ac:dyDescent="0.55000000000000004">
      <c r="A103" s="28">
        <f>RANK(M103,$M$102:$M$105,1)</f>
        <v>1</v>
      </c>
      <c r="B103" s="51" t="s">
        <v>93</v>
      </c>
      <c r="C103" s="17" cm="1">
        <f t="array" ref="C103">SUMPRODUCT(($P$102:$P$107=B103)*($U$102:$U$107=2))+SUMPRODUCT(($Q$102:$Q$107=B103)*($V$102:$V$107=2))</f>
        <v>3</v>
      </c>
      <c r="D103" s="17" cm="1">
        <f t="array" ref="D103">SUMPRODUCT(($P$102:$P$107=B103)*($U$102:$U$107=0))+SUMPRODUCT(($Q$102:$Q$107=B103)*($V$102:$V$107=0))</f>
        <v>0</v>
      </c>
      <c r="E103" s="7">
        <f>SUMIF($P$102:$P$107,B103,$R$102:$R$107)+SUMIF($Q$102:$Q$107,B103,$T$102:$T$107)</f>
        <v>9</v>
      </c>
      <c r="F103" s="7">
        <f>SUMIF($P$102:$P$107,B103,$T$102:$T$107)+SUMIF($Q$102:$Q$107,B103,$R$102:$R$107)</f>
        <v>6</v>
      </c>
      <c r="G103" s="7">
        <f>E103-F103</f>
        <v>3</v>
      </c>
      <c r="H103" s="7">
        <f>C103*2</f>
        <v>6</v>
      </c>
      <c r="I103" s="7">
        <f>COUNTIF($H$102:$H$105, "&gt;" &amp; H103) +1</f>
        <v>1</v>
      </c>
      <c r="J103" s="7">
        <f>COUNTIF($C$102:$C$105, "&gt;" &amp; C103) +1</f>
        <v>1</v>
      </c>
      <c r="K103" s="7">
        <f>COUNTIF($E$102:$E$105, "&gt;" &amp; E103) +1</f>
        <v>1</v>
      </c>
      <c r="L103" s="7">
        <f>COUNTIF($G$102:$G$105, "&gt;" &amp; G103) +1</f>
        <v>1</v>
      </c>
      <c r="M103" s="7">
        <f>SUM(I103:L103)</f>
        <v>4</v>
      </c>
      <c r="N103" s="16"/>
      <c r="O103" s="7">
        <v>2</v>
      </c>
      <c r="P103" s="17" t="str">
        <f>B104</f>
        <v>vv</v>
      </c>
      <c r="Q103" s="17" t="str">
        <f>B105</f>
        <v>ww</v>
      </c>
      <c r="R103" s="17">
        <v>3</v>
      </c>
      <c r="S103" s="17" t="s">
        <v>27</v>
      </c>
      <c r="T103" s="17">
        <v>2</v>
      </c>
      <c r="U103" s="1">
        <f>IF(R103="","",IF(R103&gt;T103,2,0))</f>
        <v>2</v>
      </c>
      <c r="V103" s="1">
        <f>IF(T103="","",IF(T103&gt;R103,2,0))</f>
        <v>0</v>
      </c>
    </row>
    <row r="104" spans="1:22" x14ac:dyDescent="0.55000000000000004">
      <c r="A104" s="28">
        <f>RANK(M104,$M$102:$M$105,1)</f>
        <v>2</v>
      </c>
      <c r="B104" s="51" t="s">
        <v>94</v>
      </c>
      <c r="C104" s="17" cm="1">
        <f t="array" ref="C104">SUMPRODUCT(($P$102:$P$107=B104)*($U$102:$U$107=2))+SUMPRODUCT(($Q$102:$Q$107=B104)*($V$102:$V$107=2))</f>
        <v>2</v>
      </c>
      <c r="D104" s="17" cm="1">
        <f t="array" ref="D104">SUMPRODUCT(($P$102:$P$107=B104)*($U$102:$U$107=0))+SUMPRODUCT(($Q$102:$Q$107=B104)*($V$102:$V$107=0))</f>
        <v>1</v>
      </c>
      <c r="E104" s="7">
        <f>SUMIF($P$102:$P$107,B104,$R$102:$R$107)+SUMIF($Q$102:$Q$107,B104,$T$102:$T$107)</f>
        <v>8</v>
      </c>
      <c r="F104" s="7">
        <f>SUMIF($P$102:$P$107,B104,$T$102:$T$107)+SUMIF($Q$102:$Q$107,B104,$R$102:$R$107)</f>
        <v>7</v>
      </c>
      <c r="G104" s="7">
        <f>E104-F104</f>
        <v>1</v>
      </c>
      <c r="H104" s="7">
        <f>C104*2</f>
        <v>4</v>
      </c>
      <c r="I104" s="7">
        <f>COUNTIF($H$102:$H$105, "&gt;" &amp; H104) +1</f>
        <v>2</v>
      </c>
      <c r="J104" s="7">
        <f>COUNTIF($C$102:$C$105, "&gt;" &amp; C104) +1</f>
        <v>2</v>
      </c>
      <c r="K104" s="7">
        <f>COUNTIF($E$102:$E$105, "&gt;" &amp; E104) +1</f>
        <v>2</v>
      </c>
      <c r="L104" s="7">
        <f>COUNTIF($G$102:$G$105, "&gt;" &amp; G104) +1</f>
        <v>2</v>
      </c>
      <c r="M104" s="7">
        <f>SUM(I104:L104)</f>
        <v>8</v>
      </c>
      <c r="N104" s="16"/>
      <c r="O104" s="7">
        <v>3</v>
      </c>
      <c r="P104" s="17" t="str">
        <f>B102</f>
        <v>tt</v>
      </c>
      <c r="Q104" s="17" t="str">
        <f>B104</f>
        <v>vv</v>
      </c>
      <c r="R104" s="17">
        <v>2</v>
      </c>
      <c r="S104" s="17" t="s">
        <v>27</v>
      </c>
      <c r="T104" s="17">
        <v>3</v>
      </c>
      <c r="U104" s="1">
        <f>IF(R104="","",IF(R104&gt;T104,2,0))</f>
        <v>0</v>
      </c>
      <c r="V104" s="1">
        <f>IF(T104="","",IF(T104&gt;R104,2,0))</f>
        <v>2</v>
      </c>
    </row>
    <row r="105" spans="1:22" x14ac:dyDescent="0.55000000000000004">
      <c r="A105" s="28">
        <f>RANK(M105,$M$102:$M$105,1)</f>
        <v>3</v>
      </c>
      <c r="B105" s="51" t="s">
        <v>95</v>
      </c>
      <c r="C105" s="17" cm="1">
        <f t="array" ref="C105">SUMPRODUCT(($P$102:$P$107=B105)*($U$102:$U$107=2))+SUMPRODUCT(($Q$102:$Q$107=B105)*($V$102:$V$107=2))</f>
        <v>1</v>
      </c>
      <c r="D105" s="17" cm="1">
        <f t="array" ref="D105">SUMPRODUCT(($P$102:$P$107=B105)*($U$102:$U$107=0))+SUMPRODUCT(($Q$102:$Q$107=B105)*($V$102:$V$107=0))</f>
        <v>2</v>
      </c>
      <c r="E105" s="7">
        <f>SUMIF($P$102:$P$107,B105,$R$102:$R$107)+SUMIF($Q$102:$Q$107,B105,$T$102:$T$107)</f>
        <v>7</v>
      </c>
      <c r="F105" s="7">
        <f>SUMIF($P$102:$P$107,B105,$T$102:$T$107)+SUMIF($Q$102:$Q$107,B105,$R$102:$R$107)</f>
        <v>8</v>
      </c>
      <c r="G105" s="7">
        <f>E105-F105</f>
        <v>-1</v>
      </c>
      <c r="H105" s="7">
        <f>C105*2</f>
        <v>2</v>
      </c>
      <c r="I105" s="7">
        <f>COUNTIF($H$102:$H$105, "&gt;" &amp; H105) +1</f>
        <v>3</v>
      </c>
      <c r="J105" s="7">
        <f>COUNTIF($C$102:$C$105, "&gt;" &amp; C105) +1</f>
        <v>3</v>
      </c>
      <c r="K105" s="7">
        <f>COUNTIF($E$102:$E$105, "&gt;" &amp; E105) +1</f>
        <v>3</v>
      </c>
      <c r="L105" s="7">
        <f>COUNTIF($G$102:$G$105, "&gt;" &amp; G105) +1</f>
        <v>3</v>
      </c>
      <c r="M105" s="7">
        <f>SUM(I105:L105)</f>
        <v>12</v>
      </c>
      <c r="N105" s="10"/>
      <c r="O105" s="7">
        <v>4</v>
      </c>
      <c r="P105" s="17" t="str">
        <f>B103</f>
        <v>uu</v>
      </c>
      <c r="Q105" s="17" t="str">
        <f>B105</f>
        <v>ww</v>
      </c>
      <c r="R105" s="17">
        <v>3</v>
      </c>
      <c r="S105" s="17" t="s">
        <v>27</v>
      </c>
      <c r="T105" s="17">
        <v>2</v>
      </c>
      <c r="U105" s="1">
        <f>IF(R105="","",IF(R105&gt;T105,2,0))</f>
        <v>2</v>
      </c>
      <c r="V105" s="1">
        <f>IF(T105="","",IF(T105&gt;R105,2,0))</f>
        <v>0</v>
      </c>
    </row>
    <row r="106" spans="1:22" x14ac:dyDescent="0.55000000000000004">
      <c r="A106" s="11"/>
      <c r="B106" s="10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0"/>
      <c r="O106" s="7">
        <v>5</v>
      </c>
      <c r="P106" s="7" t="str">
        <f>B102</f>
        <v>tt</v>
      </c>
      <c r="Q106" s="7" t="str">
        <f>B105</f>
        <v>ww</v>
      </c>
      <c r="R106" s="7">
        <v>2</v>
      </c>
      <c r="S106" s="7" t="s">
        <v>27</v>
      </c>
      <c r="T106" s="7">
        <v>3</v>
      </c>
      <c r="U106" s="1">
        <f>IF(R106="","",IF(R106&gt;T106,2,0))</f>
        <v>0</v>
      </c>
      <c r="V106" s="1">
        <f>IF(T106="","",IF(T106&gt;R106,2,0))</f>
        <v>2</v>
      </c>
    </row>
    <row r="107" spans="1:22" x14ac:dyDescent="0.55000000000000004">
      <c r="A107" s="11"/>
      <c r="B107" s="10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0"/>
      <c r="O107" s="7">
        <v>6</v>
      </c>
      <c r="P107" s="7" t="str">
        <f>B103</f>
        <v>uu</v>
      </c>
      <c r="Q107" s="7" t="str">
        <f>B104</f>
        <v>vv</v>
      </c>
      <c r="R107" s="7">
        <v>3</v>
      </c>
      <c r="S107" s="7" t="s">
        <v>27</v>
      </c>
      <c r="T107" s="7">
        <v>2</v>
      </c>
      <c r="U107" s="1">
        <f>IF(R107="","",IF(R107&gt;T107,2,0))</f>
        <v>2</v>
      </c>
      <c r="V107" s="1">
        <f>IF(T107="","",IF(T107&gt;R107,2,0))</f>
        <v>0</v>
      </c>
    </row>
    <row r="109" spans="1:22" x14ac:dyDescent="0.55000000000000004">
      <c r="A109" s="23"/>
      <c r="B109" s="23" t="s">
        <v>19</v>
      </c>
      <c r="C109" s="23"/>
      <c r="D109" s="23"/>
      <c r="E109" s="23"/>
      <c r="F109" s="23"/>
      <c r="G109" s="23"/>
      <c r="H109" s="23"/>
      <c r="I109" s="22" t="s">
        <v>36</v>
      </c>
      <c r="J109" s="22"/>
      <c r="K109" s="22"/>
      <c r="L109" s="22"/>
      <c r="M109" s="22"/>
      <c r="N109" s="14"/>
      <c r="O109" s="22" t="s">
        <v>24</v>
      </c>
      <c r="P109" s="22"/>
      <c r="Q109" s="22"/>
      <c r="R109" s="22"/>
      <c r="S109" s="22"/>
      <c r="T109" s="22"/>
      <c r="U109" s="22"/>
      <c r="V109" s="22"/>
    </row>
    <row r="110" spans="1:22" x14ac:dyDescent="0.55000000000000004">
      <c r="A110" s="6" t="s">
        <v>28</v>
      </c>
      <c r="B110" s="6" t="s">
        <v>0</v>
      </c>
      <c r="C110" s="6" t="s">
        <v>6</v>
      </c>
      <c r="D110" s="6" t="s">
        <v>7</v>
      </c>
      <c r="E110" s="6" t="s">
        <v>1</v>
      </c>
      <c r="F110" s="6" t="s">
        <v>2</v>
      </c>
      <c r="G110" s="6" t="s">
        <v>31</v>
      </c>
      <c r="H110" s="6" t="s">
        <v>9</v>
      </c>
      <c r="I110" s="6" t="s">
        <v>32</v>
      </c>
      <c r="J110" s="6" t="s">
        <v>33</v>
      </c>
      <c r="K110" s="6" t="s">
        <v>34</v>
      </c>
      <c r="L110" s="6" t="s">
        <v>35</v>
      </c>
      <c r="M110" s="6"/>
      <c r="N110" s="15"/>
      <c r="O110" s="6" t="s">
        <v>26</v>
      </c>
      <c r="P110" s="6" t="s">
        <v>0</v>
      </c>
      <c r="Q110" s="6" t="s">
        <v>0</v>
      </c>
      <c r="R110" s="5" t="s">
        <v>25</v>
      </c>
      <c r="S110" s="5"/>
      <c r="T110" s="5"/>
      <c r="U110" s="12" t="s">
        <v>9</v>
      </c>
      <c r="V110" s="13"/>
    </row>
    <row r="111" spans="1:22" x14ac:dyDescent="0.55000000000000004">
      <c r="A111" s="7">
        <f>RANK(M111,$M$111:$M$114,1)</f>
        <v>3</v>
      </c>
      <c r="B111" s="51" t="s">
        <v>96</v>
      </c>
      <c r="C111" s="17" cm="1">
        <f t="array" ref="C111">SUMPRODUCT(($P$111:$P$116=B111)*($U$111:$U$116=2))+SUMPRODUCT(($Q$111:$Q$116=B111)*($V$111:$V$116=2))</f>
        <v>1</v>
      </c>
      <c r="D111" s="17" cm="1">
        <f t="array" ref="D111">SUMPRODUCT(($P$111:$P$116=B111)*($U$111:$U$116=0))+SUMPRODUCT(($Q$111:$Q$116=B111)*($V$111:$V$116=0))</f>
        <v>2</v>
      </c>
      <c r="E111" s="7">
        <f>SUMIF($P$111:$P$116,B111,$R$111:$R$116)+SUMIF($Q$111:$Q$116,B111,$T$111:$T$116)</f>
        <v>6</v>
      </c>
      <c r="F111" s="7">
        <f>SUMIF($P$111:$P$116,B111,$T$111:$T$116)+SUMIF($Q$111:$Q$116,B111,$R$111:$R$116)</f>
        <v>6</v>
      </c>
      <c r="G111" s="7">
        <f>E111-F111</f>
        <v>0</v>
      </c>
      <c r="H111" s="7">
        <f>C111*2</f>
        <v>2</v>
      </c>
      <c r="I111" s="7">
        <f>COUNTIF($H$111:$H$114, "&gt;" &amp; H111) +1</f>
        <v>3</v>
      </c>
      <c r="J111" s="7">
        <f>COUNTIF($C$111:$C$114, "&gt;" &amp; C111) +1</f>
        <v>3</v>
      </c>
      <c r="K111" s="7">
        <f>COUNTIF($E$111:$E$114, "&gt;" &amp; E111) +1</f>
        <v>2</v>
      </c>
      <c r="L111" s="7">
        <f>COUNTIF($G$111:$G$114, "&gt;" &amp; G111) +1</f>
        <v>3</v>
      </c>
      <c r="M111" s="7">
        <f>SUM(I111:L111)</f>
        <v>11</v>
      </c>
      <c r="N111" s="27"/>
      <c r="O111" s="7">
        <v>1</v>
      </c>
      <c r="P111" s="17" t="str">
        <f>B111</f>
        <v>xx</v>
      </c>
      <c r="Q111" s="17" t="str">
        <f>B112</f>
        <v>yy</v>
      </c>
      <c r="R111" s="17">
        <v>3</v>
      </c>
      <c r="S111" s="17" t="s">
        <v>27</v>
      </c>
      <c r="T111" s="17">
        <v>0</v>
      </c>
      <c r="U111" s="1">
        <f>IF(R111="","",IF(R111&gt;T111,2,0))</f>
        <v>2</v>
      </c>
      <c r="V111" s="1">
        <f>IF(T111="","",IF(T111&gt;R111,2,0))</f>
        <v>0</v>
      </c>
    </row>
    <row r="112" spans="1:22" x14ac:dyDescent="0.55000000000000004">
      <c r="A112" s="7">
        <f>RANK(M112,$M$111:$M$114,1)</f>
        <v>2</v>
      </c>
      <c r="B112" s="51" t="s">
        <v>97</v>
      </c>
      <c r="C112" s="17" cm="1">
        <f t="array" ref="C112">SUMPRODUCT(($P$111:$P$116=B112)*($U$111:$U$116=2))+SUMPRODUCT(($Q$111:$Q$116=B112)*($V$111:$V$116=2))</f>
        <v>2</v>
      </c>
      <c r="D112" s="17" cm="1">
        <f t="array" ref="D112">SUMPRODUCT(($P$111:$P$116=B112)*($U$111:$U$116=0))+SUMPRODUCT(($Q$111:$Q$116=B112)*($V$111:$V$116=0))</f>
        <v>1</v>
      </c>
      <c r="E112" s="7">
        <f>SUMIF($P$111:$P$116,B112,$R$111:$R$116)+SUMIF($Q$111:$Q$116,B112,$T$111:$T$116)</f>
        <v>6</v>
      </c>
      <c r="F112" s="7">
        <f>SUMIF($P$111:$P$116,B112,$T$111:$T$116)+SUMIF($Q$111:$Q$116,B112,$R$111:$R$116)</f>
        <v>5</v>
      </c>
      <c r="G112" s="7">
        <f>E112-F112</f>
        <v>1</v>
      </c>
      <c r="H112" s="7">
        <f>C112*2</f>
        <v>4</v>
      </c>
      <c r="I112" s="7">
        <f>COUNTIF($H$111:$H$114, "&gt;" &amp; H112) +1</f>
        <v>1</v>
      </c>
      <c r="J112" s="7">
        <f>COUNTIF($C$111:$C$114, "&gt;" &amp; C112) +1</f>
        <v>1</v>
      </c>
      <c r="K112" s="7">
        <f>COUNTIF($E$111:$E$114, "&gt;" &amp; E112) +1</f>
        <v>2</v>
      </c>
      <c r="L112" s="7">
        <f>COUNTIF($G$111:$G$114, "&gt;" &amp; G112) +1</f>
        <v>2</v>
      </c>
      <c r="M112" s="7">
        <f>SUM(I112:L112)</f>
        <v>6</v>
      </c>
      <c r="N112" s="27"/>
      <c r="O112" s="7">
        <v>2</v>
      </c>
      <c r="P112" s="17" t="str">
        <f>B113</f>
        <v>zz</v>
      </c>
      <c r="Q112" s="17" t="str">
        <f>B114</f>
        <v>aaa</v>
      </c>
      <c r="R112" s="17">
        <v>1</v>
      </c>
      <c r="S112" s="17" t="s">
        <v>27</v>
      </c>
      <c r="T112" s="17">
        <v>3</v>
      </c>
      <c r="U112" s="1">
        <f>IF(R112="","",IF(R112&gt;T112,2,0))</f>
        <v>0</v>
      </c>
      <c r="V112" s="1">
        <f>IF(T112="","",IF(T112&gt;R112,2,0))</f>
        <v>2</v>
      </c>
    </row>
    <row r="113" spans="1:22" x14ac:dyDescent="0.55000000000000004">
      <c r="A113" s="7">
        <f>RANK(M113,$M$111:$M$114,1)</f>
        <v>4</v>
      </c>
      <c r="B113" s="51" t="s">
        <v>98</v>
      </c>
      <c r="C113" s="17" cm="1">
        <f t="array" ref="C113">SUMPRODUCT(($P$111:$P$116=B113)*($U$111:$U$116=2))+SUMPRODUCT(($Q$111:$Q$116=B113)*($V$111:$V$116=2))</f>
        <v>1</v>
      </c>
      <c r="D113" s="17" cm="1">
        <f t="array" ref="D113">SUMPRODUCT(($P$111:$P$116=B113)*($U$111:$U$116=0))+SUMPRODUCT(($Q$111:$Q$116=B113)*($V$111:$V$116=0))</f>
        <v>2</v>
      </c>
      <c r="E113" s="7">
        <f>SUMIF($P$111:$P$116,B113,$R$111:$R$116)+SUMIF($Q$111:$Q$116,B113,$T$111:$T$116)</f>
        <v>4</v>
      </c>
      <c r="F113" s="7">
        <f>SUMIF($P$111:$P$116,B113,$T$111:$T$116)+SUMIF($Q$111:$Q$116,B113,$R$111:$R$116)</f>
        <v>8</v>
      </c>
      <c r="G113" s="7">
        <f>E113-F113</f>
        <v>-4</v>
      </c>
      <c r="H113" s="7">
        <f>C113*2</f>
        <v>2</v>
      </c>
      <c r="I113" s="7">
        <f>COUNTIF($H$111:$H$114, "&gt;" &amp; H113) +1</f>
        <v>3</v>
      </c>
      <c r="J113" s="7">
        <f>COUNTIF($C$111:$C$114, "&gt;" &amp; C113) +1</f>
        <v>3</v>
      </c>
      <c r="K113" s="7">
        <f>COUNTIF($E$111:$E$114, "&gt;" &amp; E113) +1</f>
        <v>4</v>
      </c>
      <c r="L113" s="7">
        <f>COUNTIF($G$111:$G$114, "&gt;" &amp; G113) +1</f>
        <v>4</v>
      </c>
      <c r="M113" s="7">
        <f>SUM(I113:L113)</f>
        <v>14</v>
      </c>
      <c r="N113" s="27"/>
      <c r="O113" s="7">
        <v>3</v>
      </c>
      <c r="P113" s="17" t="str">
        <f>B111</f>
        <v>xx</v>
      </c>
      <c r="Q113" s="17" t="str">
        <f>B113</f>
        <v>zz</v>
      </c>
      <c r="R113" s="17">
        <v>2</v>
      </c>
      <c r="S113" s="17" t="s">
        <v>27</v>
      </c>
      <c r="T113" s="17">
        <v>3</v>
      </c>
      <c r="U113" s="1">
        <f>IF(R113="","",IF(R113&gt;T113,2,0))</f>
        <v>0</v>
      </c>
      <c r="V113" s="1">
        <f>IF(T113="","",IF(T113&gt;R113,2,0))</f>
        <v>2</v>
      </c>
    </row>
    <row r="114" spans="1:22" x14ac:dyDescent="0.55000000000000004">
      <c r="A114" s="7">
        <f>RANK(M114,$M$111:$M$114,1)</f>
        <v>1</v>
      </c>
      <c r="B114" s="51" t="s">
        <v>99</v>
      </c>
      <c r="C114" s="17" cm="1">
        <f t="array" ref="C114">SUMPRODUCT(($P$111:$P$116=B114)*($U$111:$U$116=2))+SUMPRODUCT(($Q$111:$Q$116=B114)*($V$111:$V$116=2))</f>
        <v>2</v>
      </c>
      <c r="D114" s="17" cm="1">
        <f t="array" ref="D114">SUMPRODUCT(($P$111:$P$116=B114)*($U$111:$U$116=0))+SUMPRODUCT(($Q$111:$Q$116=B114)*($V$111:$V$116=0))</f>
        <v>1</v>
      </c>
      <c r="E114" s="7">
        <f>SUMIF($P$111:$P$116,B114,$R$111:$R$116)+SUMIF($Q$111:$Q$116,B114,$T$111:$T$116)</f>
        <v>8</v>
      </c>
      <c r="F114" s="7">
        <f>SUMIF($P$111:$P$116,B114,$T$111:$T$116)+SUMIF($Q$111:$Q$116,B114,$R$111:$R$116)</f>
        <v>5</v>
      </c>
      <c r="G114" s="7">
        <f>E114-F114</f>
        <v>3</v>
      </c>
      <c r="H114" s="7">
        <f>C114*2</f>
        <v>4</v>
      </c>
      <c r="I114" s="7">
        <f>COUNTIF($H$111:$H$114, "&gt;" &amp; H114) +1</f>
        <v>1</v>
      </c>
      <c r="J114" s="7">
        <f>COUNTIF($C$111:$C$114, "&gt;" &amp; C114) +1</f>
        <v>1</v>
      </c>
      <c r="K114" s="7">
        <f>COUNTIF($E$111:$E$114, "&gt;" &amp; E114) +1</f>
        <v>1</v>
      </c>
      <c r="L114" s="7">
        <f>COUNTIF($G$111:$G$114, "&gt;" &amp; G114) +1</f>
        <v>1</v>
      </c>
      <c r="M114" s="7">
        <f>SUM(I114:L114)</f>
        <v>4</v>
      </c>
      <c r="N114" s="27"/>
      <c r="O114" s="7">
        <v>4</v>
      </c>
      <c r="P114" s="17" t="str">
        <f>B112</f>
        <v>yy</v>
      </c>
      <c r="Q114" s="17" t="str">
        <f>B114</f>
        <v>aaa</v>
      </c>
      <c r="R114" s="17">
        <v>3</v>
      </c>
      <c r="S114" s="17" t="s">
        <v>27</v>
      </c>
      <c r="T114" s="17">
        <v>2</v>
      </c>
      <c r="U114" s="1">
        <f>IF(R114="","",IF(R114&gt;T114,2,0))</f>
        <v>2</v>
      </c>
      <c r="V114" s="1">
        <f>IF(T114="","",IF(T114&gt;R114,2,0))</f>
        <v>0</v>
      </c>
    </row>
    <row r="115" spans="1:22" x14ac:dyDescent="0.55000000000000004">
      <c r="A115" s="11"/>
      <c r="B115" s="10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0"/>
      <c r="O115" s="7">
        <v>5</v>
      </c>
      <c r="P115" s="7" t="str">
        <f>B111</f>
        <v>xx</v>
      </c>
      <c r="Q115" s="7" t="str">
        <f>B114</f>
        <v>aaa</v>
      </c>
      <c r="R115" s="7">
        <v>1</v>
      </c>
      <c r="S115" s="7" t="s">
        <v>27</v>
      </c>
      <c r="T115" s="7">
        <v>3</v>
      </c>
      <c r="U115" s="1">
        <f>IF(R115="","",IF(R115&gt;T115,2,0))</f>
        <v>0</v>
      </c>
      <c r="V115" s="1">
        <f>IF(T115="","",IF(T115&gt;R115,2,0))</f>
        <v>2</v>
      </c>
    </row>
    <row r="116" spans="1:22" x14ac:dyDescent="0.55000000000000004">
      <c r="A116" s="11"/>
      <c r="B116" s="10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4"/>
      <c r="O116" s="7">
        <v>6</v>
      </c>
      <c r="P116" s="7" t="str">
        <f>B112</f>
        <v>yy</v>
      </c>
      <c r="Q116" s="7" t="str">
        <f>B113</f>
        <v>zz</v>
      </c>
      <c r="R116" s="7">
        <v>3</v>
      </c>
      <c r="S116" s="7" t="s">
        <v>27</v>
      </c>
      <c r="T116" s="7">
        <v>0</v>
      </c>
      <c r="U116" s="1">
        <f>IF(R116="","",IF(R116&gt;T116,2,0))</f>
        <v>2</v>
      </c>
      <c r="V116" s="1">
        <f>IF(T116="","",IF(T116&gt;R116,2,0))</f>
        <v>0</v>
      </c>
    </row>
    <row r="117" spans="1:22" x14ac:dyDescent="0.55000000000000004">
      <c r="A117" s="26"/>
      <c r="B117" s="9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19"/>
      <c r="P117" s="9"/>
      <c r="Q117" s="9"/>
      <c r="R117" s="9"/>
      <c r="S117" s="9"/>
      <c r="T117" s="9"/>
      <c r="U117" s="9"/>
      <c r="V117" s="9"/>
    </row>
    <row r="118" spans="1:22" x14ac:dyDescent="0.55000000000000004">
      <c r="A118" s="23"/>
      <c r="B118" s="23" t="s">
        <v>20</v>
      </c>
      <c r="C118" s="23"/>
      <c r="D118" s="23"/>
      <c r="E118" s="23"/>
      <c r="F118" s="23"/>
      <c r="G118" s="23"/>
      <c r="H118" s="23"/>
      <c r="I118" s="22" t="s">
        <v>36</v>
      </c>
      <c r="J118" s="22"/>
      <c r="K118" s="22"/>
      <c r="L118" s="22"/>
      <c r="M118" s="22"/>
      <c r="N118" s="16"/>
      <c r="O118" s="22" t="s">
        <v>24</v>
      </c>
      <c r="P118" s="22"/>
      <c r="Q118" s="22"/>
      <c r="R118" s="22"/>
      <c r="S118" s="22"/>
      <c r="T118" s="22"/>
      <c r="U118" s="22"/>
      <c r="V118" s="22"/>
    </row>
    <row r="119" spans="1:22" x14ac:dyDescent="0.55000000000000004">
      <c r="A119" s="18" t="s">
        <v>28</v>
      </c>
      <c r="B119" s="6" t="s">
        <v>0</v>
      </c>
      <c r="C119" s="6" t="s">
        <v>6</v>
      </c>
      <c r="D119" s="6" t="s">
        <v>7</v>
      </c>
      <c r="E119" s="6" t="s">
        <v>1</v>
      </c>
      <c r="F119" s="6" t="s">
        <v>2</v>
      </c>
      <c r="G119" s="6" t="s">
        <v>8</v>
      </c>
      <c r="H119" s="6" t="s">
        <v>9</v>
      </c>
      <c r="I119" s="6" t="s">
        <v>32</v>
      </c>
      <c r="J119" s="6" t="s">
        <v>33</v>
      </c>
      <c r="K119" s="6" t="s">
        <v>34</v>
      </c>
      <c r="L119" s="6" t="s">
        <v>35</v>
      </c>
      <c r="M119" s="6"/>
      <c r="N119" s="16"/>
      <c r="O119" s="6" t="s">
        <v>26</v>
      </c>
      <c r="P119" s="6" t="s">
        <v>0</v>
      </c>
      <c r="Q119" s="6" t="s">
        <v>0</v>
      </c>
      <c r="R119" s="5" t="s">
        <v>25</v>
      </c>
      <c r="S119" s="5"/>
      <c r="T119" s="5"/>
      <c r="U119" s="12" t="s">
        <v>9</v>
      </c>
      <c r="V119" s="13"/>
    </row>
    <row r="120" spans="1:22" x14ac:dyDescent="0.55000000000000004">
      <c r="A120" s="28">
        <f>RANK(M120,$M$120:$M$123,1)</f>
        <v>3</v>
      </c>
      <c r="B120" s="51" t="s">
        <v>100</v>
      </c>
      <c r="C120" s="17" cm="1">
        <f t="array" ref="C120">SUMPRODUCT(($P$120:$P$125=B120)*($U$120:$U$125=2))+SUMPRODUCT(($Q$120:$Q$125=B120)*($V$120:$V$125=2))</f>
        <v>1</v>
      </c>
      <c r="D120" s="17" cm="1">
        <f t="array" ref="D120">SUMPRODUCT(($P$120:$P$125=B120)*($U$120:$U$125=0))+SUMPRODUCT(($Q$120:$Q$125=B120)*($V$120:$V$125=0))</f>
        <v>2</v>
      </c>
      <c r="E120" s="7">
        <f>SUMIF($P$120:$P$125,B120,$R$120:$R$125)+SUMIF($Q$120:$Q$125,B120,$T$120:$T$125)</f>
        <v>6</v>
      </c>
      <c r="F120" s="7">
        <f>SUMIF($P$120:$P$125,B120,$T$120:$T$125)+SUMIF($Q$120:$Q$125,B120,$R$120:$R$125)</f>
        <v>6</v>
      </c>
      <c r="G120" s="7">
        <f>E120-F120</f>
        <v>0</v>
      </c>
      <c r="H120" s="7">
        <f>C120*2</f>
        <v>2</v>
      </c>
      <c r="I120" s="7">
        <f>COUNTIF($H$120:$H$123, "&gt;" &amp; H120) +1</f>
        <v>3</v>
      </c>
      <c r="J120" s="7">
        <f>COUNTIF($C$120:$C$123, "&gt;" &amp; C120) +1</f>
        <v>3</v>
      </c>
      <c r="K120" s="7">
        <f>COUNTIF($E$120:$E$123, "&gt;" &amp; E120) +1</f>
        <v>3</v>
      </c>
      <c r="L120" s="7">
        <f>COUNTIF($G$120:$G$123, "&gt;" &amp; G120) +1</f>
        <v>2</v>
      </c>
      <c r="M120" s="7">
        <f>SUM(I120:L120)</f>
        <v>11</v>
      </c>
      <c r="N120" s="16"/>
      <c r="O120" s="7">
        <v>1</v>
      </c>
      <c r="P120" s="17" t="str">
        <f>B120</f>
        <v>bbb</v>
      </c>
      <c r="Q120" s="17" t="str">
        <f>B121</f>
        <v>ccc</v>
      </c>
      <c r="R120" s="17">
        <v>3</v>
      </c>
      <c r="S120" s="17" t="s">
        <v>27</v>
      </c>
      <c r="T120" s="17">
        <v>0</v>
      </c>
      <c r="U120" s="1">
        <f>IF(R120="","",IF(R120&gt;T120,2,0))</f>
        <v>2</v>
      </c>
      <c r="V120" s="1">
        <f>IF(T120="","",IF(T120&gt;R120,2,0))</f>
        <v>0</v>
      </c>
    </row>
    <row r="121" spans="1:22" x14ac:dyDescent="0.55000000000000004">
      <c r="A121" s="28">
        <f>RANK(M121,$M$120:$M$123,1)</f>
        <v>4</v>
      </c>
      <c r="B121" s="51" t="s">
        <v>101</v>
      </c>
      <c r="C121" s="17" cm="1">
        <f t="array" ref="C121">SUMPRODUCT(($P$120:$P$125=B121)*($U$120:$U$125=2))+SUMPRODUCT(($Q$120:$Q$125=B121)*($V$120:$V$125=2))</f>
        <v>1</v>
      </c>
      <c r="D121" s="17" cm="1">
        <f t="array" ref="D121">SUMPRODUCT(($P$111:$P$116=B121)*($U$111:$U$116=0))+SUMPRODUCT(($Q$111:$Q$116=B121)*($V$111:$V$116=0))</f>
        <v>0</v>
      </c>
      <c r="E121" s="7">
        <f>SUMIF($P$120:$P$125,B121,$R$120:$R$125)+SUMIF($Q$120:$Q$125,B121,$T$120:$T$125)</f>
        <v>5</v>
      </c>
      <c r="F121" s="7">
        <f>SUMIF($P$120:$P$125,B121,$T$120:$T$125)+SUMIF($Q$120:$Q$125,B121,$R$120:$R$125)</f>
        <v>8</v>
      </c>
      <c r="G121" s="7">
        <f>E121-F121</f>
        <v>-3</v>
      </c>
      <c r="H121" s="7">
        <f>C121*2</f>
        <v>2</v>
      </c>
      <c r="I121" s="7">
        <f>COUNTIF($H$120:$H$123, "&gt;" &amp; H121) +1</f>
        <v>3</v>
      </c>
      <c r="J121" s="7">
        <f>COUNTIF($C$120:$C$123, "&gt;" &amp; C121) +1</f>
        <v>3</v>
      </c>
      <c r="K121" s="7">
        <f>COUNTIF($E$120:$E$123, "&gt;" &amp; E121) +1</f>
        <v>4</v>
      </c>
      <c r="L121" s="7">
        <f>COUNTIF($G$120:$G$123, "&gt;" &amp; G121) +1</f>
        <v>4</v>
      </c>
      <c r="M121" s="7">
        <f>SUM(I121:L121)</f>
        <v>14</v>
      </c>
      <c r="N121" s="16"/>
      <c r="O121" s="7">
        <v>2</v>
      </c>
      <c r="P121" s="17" t="str">
        <f>B122</f>
        <v>ddd</v>
      </c>
      <c r="Q121" s="17" t="str">
        <f>B123</f>
        <v>eee</v>
      </c>
      <c r="R121" s="17">
        <v>1</v>
      </c>
      <c r="S121" s="17" t="s">
        <v>27</v>
      </c>
      <c r="T121" s="17">
        <v>3</v>
      </c>
      <c r="U121" s="1">
        <f>IF(R121="","",IF(R121&gt;T121,2,0))</f>
        <v>0</v>
      </c>
      <c r="V121" s="1">
        <f>IF(T121="","",IF(T121&gt;R121,2,0))</f>
        <v>2</v>
      </c>
    </row>
    <row r="122" spans="1:22" x14ac:dyDescent="0.55000000000000004">
      <c r="A122" s="28">
        <f>RANK(M122,$M$120:$M$123,1)</f>
        <v>2</v>
      </c>
      <c r="B122" s="51" t="s">
        <v>102</v>
      </c>
      <c r="C122" s="17" cm="1">
        <f t="array" ref="C122">SUMPRODUCT(($P$120:$P$125=B122)*($U$120:$U$125=2))+SUMPRODUCT(($Q$120:$Q$125=B122)*($V$120:$V$125=2))</f>
        <v>2</v>
      </c>
      <c r="D122" s="17" cm="1">
        <f t="array" ref="D122">SUMPRODUCT(($P$111:$P$116=B122)*($U$111:$U$116=0))+SUMPRODUCT(($Q$111:$Q$116=B122)*($V$111:$V$116=0))</f>
        <v>0</v>
      </c>
      <c r="E122" s="7">
        <f>SUMIF($P$120:$P$125,B122,$R$120:$R$125)+SUMIF($Q$120:$Q$125,B122,$T$120:$T$125)</f>
        <v>7</v>
      </c>
      <c r="F122" s="7">
        <f>SUMIF($P$120:$P$125,B122,$T$120:$T$125)+SUMIF($Q$120:$Q$125,B122,$R$120:$R$125)</f>
        <v>7</v>
      </c>
      <c r="G122" s="7">
        <f>E122-F122</f>
        <v>0</v>
      </c>
      <c r="H122" s="7">
        <f>C122*2</f>
        <v>4</v>
      </c>
      <c r="I122" s="7">
        <f>COUNTIF($H$120:$H$123, "&gt;" &amp; H122) +1</f>
        <v>1</v>
      </c>
      <c r="J122" s="7">
        <f>COUNTIF($C$120:$C$123, "&gt;" &amp; C122) +1</f>
        <v>1</v>
      </c>
      <c r="K122" s="7">
        <f>COUNTIF($E$120:$E$123, "&gt;" &amp; E122) +1</f>
        <v>2</v>
      </c>
      <c r="L122" s="7">
        <f>COUNTIF($G$120:$G$123, "&gt;" &amp; G122) +1</f>
        <v>2</v>
      </c>
      <c r="M122" s="7">
        <f>SUM(I122:L122)</f>
        <v>6</v>
      </c>
      <c r="O122" s="7">
        <v>3</v>
      </c>
      <c r="P122" s="17" t="str">
        <f>B120</f>
        <v>bbb</v>
      </c>
      <c r="Q122" s="17" t="str">
        <f>B122</f>
        <v>ddd</v>
      </c>
      <c r="R122" s="17">
        <v>2</v>
      </c>
      <c r="S122" s="17" t="s">
        <v>27</v>
      </c>
      <c r="T122" s="17">
        <v>3</v>
      </c>
      <c r="U122" s="1">
        <f>IF(R122="","",IF(R122&gt;T122,2,0))</f>
        <v>0</v>
      </c>
      <c r="V122" s="1">
        <f>IF(T122="","",IF(T122&gt;R122,2,0))</f>
        <v>2</v>
      </c>
    </row>
    <row r="123" spans="1:22" x14ac:dyDescent="0.55000000000000004">
      <c r="A123" s="28">
        <f>RANK(M123,$M$120:$M$123,1)</f>
        <v>1</v>
      </c>
      <c r="B123" s="51" t="s">
        <v>103</v>
      </c>
      <c r="C123" s="17" cm="1">
        <f t="array" ref="C123">SUMPRODUCT(($P$120:$P$125=B123)*($U$120:$U$125=2))+SUMPRODUCT(($Q$120:$Q$125=B123)*($V$120:$V$125=2))</f>
        <v>2</v>
      </c>
      <c r="D123" s="17" cm="1">
        <f t="array" ref="D123">SUMPRODUCT(($P$111:$P$116=B123)*($U$111:$U$116=0))+SUMPRODUCT(($Q$111:$Q$116=B123)*($V$111:$V$116=0))</f>
        <v>0</v>
      </c>
      <c r="E123" s="7">
        <f>SUMIF($P$120:$P$125,B123,$R$120:$R$125)+SUMIF($Q$120:$Q$125,B123,$T$120:$T$125)</f>
        <v>8</v>
      </c>
      <c r="F123" s="7">
        <f>SUMIF($P$120:$P$125,B123,$T$120:$T$125)+SUMIF($Q$120:$Q$125,B123,$R$120:$R$125)</f>
        <v>5</v>
      </c>
      <c r="G123" s="7">
        <f>E123-F123</f>
        <v>3</v>
      </c>
      <c r="H123" s="7">
        <f>C123*2</f>
        <v>4</v>
      </c>
      <c r="I123" s="7">
        <f>COUNTIF($H$120:$H$123, "&gt;" &amp; H123) +1</f>
        <v>1</v>
      </c>
      <c r="J123" s="7">
        <f>COUNTIF($C$120:$C$123, "&gt;" &amp; C123) +1</f>
        <v>1</v>
      </c>
      <c r="K123" s="7">
        <f>COUNTIF($E$120:$E$123, "&gt;" &amp; E123) +1</f>
        <v>1</v>
      </c>
      <c r="L123" s="7">
        <f>COUNTIF($G$120:$G$123, "&gt;" &amp; G123) +1</f>
        <v>1</v>
      </c>
      <c r="M123" s="7">
        <f>SUM(I123:L123)</f>
        <v>4</v>
      </c>
      <c r="N123" s="10"/>
      <c r="O123" s="7">
        <v>4</v>
      </c>
      <c r="P123" s="17" t="str">
        <f>B121</f>
        <v>ccc</v>
      </c>
      <c r="Q123" s="17" t="str">
        <f>B123</f>
        <v>eee</v>
      </c>
      <c r="R123" s="17">
        <v>3</v>
      </c>
      <c r="S123" s="17" t="s">
        <v>27</v>
      </c>
      <c r="T123" s="17">
        <v>2</v>
      </c>
      <c r="U123" s="1">
        <f>IF(R123="","",IF(R123&gt;T123,2,0))</f>
        <v>2</v>
      </c>
      <c r="V123" s="1">
        <f>IF(T123="","",IF(T123&gt;R123,2,0))</f>
        <v>0</v>
      </c>
    </row>
    <row r="124" spans="1:22" x14ac:dyDescent="0.55000000000000004">
      <c r="N124" s="14"/>
      <c r="O124" s="7">
        <v>5</v>
      </c>
      <c r="P124" s="7" t="str">
        <f>B120</f>
        <v>bbb</v>
      </c>
      <c r="Q124" s="7" t="str">
        <f>B123</f>
        <v>eee</v>
      </c>
      <c r="R124" s="7">
        <v>1</v>
      </c>
      <c r="S124" s="7" t="s">
        <v>27</v>
      </c>
      <c r="T124" s="7">
        <v>3</v>
      </c>
      <c r="U124" s="1">
        <f>IF(R124="","",IF(R124&gt;T124,2,0))</f>
        <v>0</v>
      </c>
      <c r="V124" s="1">
        <f>IF(T124="","",IF(T124&gt;R124,2,0))</f>
        <v>2</v>
      </c>
    </row>
    <row r="125" spans="1:22" x14ac:dyDescent="0.55000000000000004">
      <c r="A125" s="11"/>
      <c r="B125" s="10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5"/>
      <c r="O125" s="7">
        <v>6</v>
      </c>
      <c r="P125" s="7" t="str">
        <f>B121</f>
        <v>ccc</v>
      </c>
      <c r="Q125" s="7" t="str">
        <f>B122</f>
        <v>ddd</v>
      </c>
      <c r="R125" s="7">
        <v>2</v>
      </c>
      <c r="S125" s="7" t="s">
        <v>27</v>
      </c>
      <c r="T125" s="7">
        <v>3</v>
      </c>
      <c r="U125" s="1">
        <f>IF(R125="","",IF(R125&gt;T125,2,0))</f>
        <v>0</v>
      </c>
      <c r="V125" s="1">
        <f>IF(T125="","",IF(T125&gt;R125,2,0))</f>
        <v>2</v>
      </c>
    </row>
    <row r="126" spans="1:22" x14ac:dyDescent="0.55000000000000004">
      <c r="A126" s="26"/>
      <c r="B126" s="9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0"/>
      <c r="P126" s="9"/>
      <c r="Q126" s="9"/>
      <c r="R126" s="9"/>
      <c r="S126" s="9"/>
      <c r="T126" s="9"/>
      <c r="U126" s="9"/>
      <c r="V126" s="9"/>
    </row>
    <row r="127" spans="1:22" x14ac:dyDescent="0.55000000000000004">
      <c r="A127" s="23"/>
      <c r="B127" s="23" t="s">
        <v>21</v>
      </c>
      <c r="C127" s="23"/>
      <c r="D127" s="23"/>
      <c r="E127" s="23"/>
      <c r="F127" s="23"/>
      <c r="G127" s="23"/>
      <c r="H127" s="23"/>
      <c r="I127" s="22" t="s">
        <v>36</v>
      </c>
      <c r="J127" s="22"/>
      <c r="K127" s="22"/>
      <c r="L127" s="22"/>
      <c r="M127" s="22"/>
      <c r="N127" s="16"/>
      <c r="O127" s="22" t="s">
        <v>24</v>
      </c>
      <c r="P127" s="22"/>
      <c r="Q127" s="22"/>
      <c r="R127" s="22"/>
      <c r="S127" s="22"/>
      <c r="T127" s="22"/>
      <c r="U127" s="22"/>
      <c r="V127" s="22"/>
    </row>
    <row r="128" spans="1:22" x14ac:dyDescent="0.55000000000000004">
      <c r="A128" s="18" t="s">
        <v>28</v>
      </c>
      <c r="B128" s="6" t="s">
        <v>0</v>
      </c>
      <c r="C128" s="6" t="s">
        <v>6</v>
      </c>
      <c r="D128" s="6" t="s">
        <v>7</v>
      </c>
      <c r="E128" s="6" t="s">
        <v>1</v>
      </c>
      <c r="F128" s="6" t="s">
        <v>2</v>
      </c>
      <c r="G128" s="6" t="s">
        <v>8</v>
      </c>
      <c r="H128" s="6" t="s">
        <v>9</v>
      </c>
      <c r="I128" s="6" t="s">
        <v>32</v>
      </c>
      <c r="J128" s="6" t="s">
        <v>33</v>
      </c>
      <c r="K128" s="6" t="s">
        <v>34</v>
      </c>
      <c r="L128" s="6" t="s">
        <v>35</v>
      </c>
      <c r="M128" s="6"/>
      <c r="N128" s="16"/>
      <c r="O128" s="6" t="s">
        <v>26</v>
      </c>
      <c r="P128" s="6" t="s">
        <v>0</v>
      </c>
      <c r="Q128" s="6" t="s">
        <v>0</v>
      </c>
      <c r="R128" s="5" t="s">
        <v>25</v>
      </c>
      <c r="S128" s="5"/>
      <c r="T128" s="5"/>
      <c r="U128" s="12" t="s">
        <v>9</v>
      </c>
      <c r="V128" s="13"/>
    </row>
    <row r="129" spans="1:22" x14ac:dyDescent="0.55000000000000004">
      <c r="A129" s="28">
        <f>RANK(M129,$M$129:$M$132,1)</f>
        <v>4</v>
      </c>
      <c r="B129" s="51" t="s">
        <v>104</v>
      </c>
      <c r="C129" s="17" cm="1">
        <f t="array" ref="C129">SUMPRODUCT(($P$129:$P$134=B129)*($U$129:$U$134=2))+SUMPRODUCT(($Q$129:$Q$134=B129)*($V$129:$V$134=2))</f>
        <v>1</v>
      </c>
      <c r="D129" s="17" cm="1">
        <f t="array" ref="D129">SUMPRODUCT(($P$129:$P$134=B129)*($U$129:$U$134=0))+SUMPRODUCT(($Q$129:$Q$134=B129)*($V$129:$V$134=0))</f>
        <v>2</v>
      </c>
      <c r="E129" s="7">
        <f>SUMIF($P$129:$P$134,B129,$R$129:$R$134)+SUMIF($Q$129:$Q$134,B129,$T$129:$T$134)</f>
        <v>4</v>
      </c>
      <c r="F129" s="7">
        <f>SUMIF($P$129:$P$134,B129,$T$129:$T$134)+SUMIF($Q$129:$Q$134,B129,$R$129:$R$134)</f>
        <v>8</v>
      </c>
      <c r="G129" s="7">
        <f>E129-F129</f>
        <v>-4</v>
      </c>
      <c r="H129" s="7">
        <f>C129*2</f>
        <v>2</v>
      </c>
      <c r="I129" s="7">
        <f>COUNTIF($H$129:$H$132, "&gt;" &amp; H129) +1</f>
        <v>3</v>
      </c>
      <c r="J129" s="7">
        <f>COUNTIF($C$129:$C$132, "&gt;" &amp; C129) +1</f>
        <v>3</v>
      </c>
      <c r="K129" s="7">
        <f>COUNTIF($E$129:$E$132, "&gt;" &amp; E129) +1</f>
        <v>4</v>
      </c>
      <c r="L129" s="7">
        <f>COUNTIF($G$129:$G$132, "&gt;" &amp; G129) +1</f>
        <v>4</v>
      </c>
      <c r="M129" s="7">
        <f>SUM(I129:L129)</f>
        <v>14</v>
      </c>
      <c r="N129" s="16"/>
      <c r="O129" s="7">
        <v>1</v>
      </c>
      <c r="P129" s="17" t="str">
        <f>B129</f>
        <v>fff</v>
      </c>
      <c r="Q129" s="17" t="str">
        <f>B130</f>
        <v>ggg</v>
      </c>
      <c r="R129" s="17">
        <v>0</v>
      </c>
      <c r="S129" s="17" t="s">
        <v>27</v>
      </c>
      <c r="T129" s="17">
        <v>3</v>
      </c>
      <c r="U129" s="1">
        <f>IF(R129="","",IF(R129&gt;T129,2,0))</f>
        <v>0</v>
      </c>
      <c r="V129" s="1">
        <f>IF(T129="","",IF(T129&gt;R129,2,0))</f>
        <v>2</v>
      </c>
    </row>
    <row r="130" spans="1:22" x14ac:dyDescent="0.55000000000000004">
      <c r="A130" s="28">
        <f>RANK(M130,$M$129:$M$132,1)</f>
        <v>1</v>
      </c>
      <c r="B130" s="51" t="s">
        <v>105</v>
      </c>
      <c r="C130" s="17" cm="1">
        <f t="array" ref="C130">SUMPRODUCT(($P$129:$P$134=B130)*($U$129:$U$134=2))+SUMPRODUCT(($Q$129:$Q$134=B130)*($V$129:$V$134=2))</f>
        <v>2</v>
      </c>
      <c r="D130" s="17" cm="1">
        <f t="array" ref="D130">SUMPRODUCT(($P$129:$P$134=B130)*($U$129:$U$134=0))+SUMPRODUCT(($Q$129:$Q$134=B130)*($V$129:$V$134=0))</f>
        <v>1</v>
      </c>
      <c r="E130" s="7">
        <f>SUMIF($P$129:$P$134,B130,$R$129:$R$134)+SUMIF($Q$129:$Q$134,B130,$T$129:$T$134)</f>
        <v>8</v>
      </c>
      <c r="F130" s="7">
        <f>SUMIF($P$129:$P$134,B130,$T$129:$T$134)+SUMIF($Q$129:$Q$134,B130,$R$129:$R$134)</f>
        <v>4</v>
      </c>
      <c r="G130" s="7">
        <f>E130-F130</f>
        <v>4</v>
      </c>
      <c r="H130" s="7">
        <f>C130*2</f>
        <v>4</v>
      </c>
      <c r="I130" s="7">
        <f>COUNTIF($H$129:$H$132, "&gt;" &amp; H130) +1</f>
        <v>1</v>
      </c>
      <c r="J130" s="7">
        <f>COUNTIF($C$111:$C$114, "&gt;" &amp; C130) +1</f>
        <v>1</v>
      </c>
      <c r="K130" s="7">
        <f>COUNTIF($E$129:$E$132, "&gt;" &amp; E130) +1</f>
        <v>1</v>
      </c>
      <c r="L130" s="7">
        <f>COUNTIF($G$129:$G$132, "&gt;" &amp; G130) +1</f>
        <v>1</v>
      </c>
      <c r="M130" s="7">
        <f>SUM(I130:L130)</f>
        <v>4</v>
      </c>
      <c r="O130" s="7">
        <v>2</v>
      </c>
      <c r="P130" s="17" t="str">
        <f>B131</f>
        <v>hhh</v>
      </c>
      <c r="Q130" s="17" t="str">
        <f>B132</f>
        <v>iii</v>
      </c>
      <c r="R130" s="17">
        <v>2</v>
      </c>
      <c r="S130" s="17" t="s">
        <v>27</v>
      </c>
      <c r="T130" s="17">
        <v>3</v>
      </c>
      <c r="U130" s="1">
        <f>IF(R130="","",IF(R130&gt;T130,2,0))</f>
        <v>0</v>
      </c>
      <c r="V130" s="1">
        <f>IF(T130="","",IF(T130&gt;R130,2,0))</f>
        <v>2</v>
      </c>
    </row>
    <row r="131" spans="1:22" x14ac:dyDescent="0.55000000000000004">
      <c r="A131" s="28">
        <f>RANK(M131,$M$129:$M$132,1)</f>
        <v>3</v>
      </c>
      <c r="B131" s="51" t="s">
        <v>106</v>
      </c>
      <c r="C131" s="17" cm="1">
        <f t="array" ref="C131">SUMPRODUCT(($P$129:$P$134=B131)*($U$129:$U$134=2))+SUMPRODUCT(($Q$129:$Q$134=B131)*($V$129:$V$134=2))</f>
        <v>1</v>
      </c>
      <c r="D131" s="17" cm="1">
        <f t="array" ref="D131">SUMPRODUCT(($P$129:$P$134=B131)*($U$129:$U$134=0))+SUMPRODUCT(($Q$129:$Q$134=B131)*($V$129:$V$134=0))</f>
        <v>2</v>
      </c>
      <c r="E131" s="7">
        <f>SUMIF($P$129:$P$134,B131,$R$129:$R$134)+SUMIF($Q$129:$Q$134,B131,$T$129:$T$134)</f>
        <v>7</v>
      </c>
      <c r="F131" s="7">
        <f>SUMIF($P$129:$P$134,B131,$T$129:$T$134)+SUMIF($Q$129:$Q$134,B131,$R$129:$R$134)</f>
        <v>8</v>
      </c>
      <c r="G131" s="7">
        <f>E131-F131</f>
        <v>-1</v>
      </c>
      <c r="H131" s="7">
        <f>C131*2</f>
        <v>2</v>
      </c>
      <c r="I131" s="7">
        <f>COUNTIF($H$129:$H$132, "&gt;" &amp; H131) +1</f>
        <v>3</v>
      </c>
      <c r="J131" s="7">
        <f>COUNTIF($C$111:$C$114, "&gt;" &amp; C131) +1</f>
        <v>3</v>
      </c>
      <c r="K131" s="7">
        <f>COUNTIF($E$129:$E$132, "&gt;" &amp; E131) +1</f>
        <v>2</v>
      </c>
      <c r="L131" s="7">
        <f>COUNTIF($G$129:$G$132, "&gt;" &amp; G131) +1</f>
        <v>3</v>
      </c>
      <c r="M131" s="7">
        <f>SUM(I131:L131)</f>
        <v>11</v>
      </c>
      <c r="O131" s="7">
        <v>3</v>
      </c>
      <c r="P131" s="17" t="str">
        <f>B129</f>
        <v>fff</v>
      </c>
      <c r="Q131" s="17" t="str">
        <f>B131</f>
        <v>hhh</v>
      </c>
      <c r="R131" s="17">
        <v>3</v>
      </c>
      <c r="S131" s="17" t="s">
        <v>27</v>
      </c>
      <c r="T131" s="17">
        <v>2</v>
      </c>
      <c r="U131" s="1">
        <f>IF(R131="","",IF(R131&gt;T131,2,0))</f>
        <v>2</v>
      </c>
      <c r="V131" s="1">
        <f>IF(T131="","",IF(T131&gt;R131,2,0))</f>
        <v>0</v>
      </c>
    </row>
    <row r="132" spans="1:22" x14ac:dyDescent="0.55000000000000004">
      <c r="A132" s="28">
        <f>RANK(M132,$M$129:$M$132,1)</f>
        <v>2</v>
      </c>
      <c r="B132" s="51" t="s">
        <v>107</v>
      </c>
      <c r="C132" s="17" cm="1">
        <f t="array" ref="C132">SUMPRODUCT(($P$129:$P$134=B132)*($U$129:$U$134=2))+SUMPRODUCT(($Q$129:$Q$134=B132)*($V$129:$V$134=2))</f>
        <v>2</v>
      </c>
      <c r="D132" s="17" cm="1">
        <f t="array" ref="D132">SUMPRODUCT(($P$129:$P$134=B132)*($U$129:$U$134=0))+SUMPRODUCT(($Q$129:$Q$134=B132)*($V$129:$V$134=0))</f>
        <v>1</v>
      </c>
      <c r="E132" s="7">
        <f>SUMIF($P$129:$P$134,B132,$R$129:$R$134)+SUMIF($Q$129:$Q$134,B132,$T$129:$T$134)</f>
        <v>7</v>
      </c>
      <c r="F132" s="7">
        <f>SUMIF($P$129:$P$134,B132,$T$129:$T$134)+SUMIF($Q$129:$Q$134,B132,$R$129:$R$134)</f>
        <v>6</v>
      </c>
      <c r="G132" s="7">
        <f>E132-F132</f>
        <v>1</v>
      </c>
      <c r="H132" s="7">
        <f>C132*2</f>
        <v>4</v>
      </c>
      <c r="I132" s="7">
        <f>COUNTIF($H$129:$H$132, "&gt;" &amp; H132) +1</f>
        <v>1</v>
      </c>
      <c r="J132" s="7">
        <f>COUNTIF($C$111:$C$114, "&gt;" &amp; C132) +1</f>
        <v>1</v>
      </c>
      <c r="K132" s="7">
        <f>COUNTIF($E$129:$E$132, "&gt;" &amp; E132) +1</f>
        <v>2</v>
      </c>
      <c r="L132" s="7">
        <f>COUNTIF($G$129:$G$132, "&gt;" &amp; G132) +1</f>
        <v>2</v>
      </c>
      <c r="M132" s="7">
        <f>SUM(I132:L132)</f>
        <v>6</v>
      </c>
      <c r="O132" s="7">
        <v>4</v>
      </c>
      <c r="P132" s="17" t="str">
        <f>B130</f>
        <v>ggg</v>
      </c>
      <c r="Q132" s="17" t="str">
        <f>B132</f>
        <v>iii</v>
      </c>
      <c r="R132" s="17">
        <v>3</v>
      </c>
      <c r="S132" s="17" t="s">
        <v>27</v>
      </c>
      <c r="T132" s="17">
        <v>1</v>
      </c>
      <c r="U132" s="1">
        <f>IF(R132="","",IF(R132&gt;T132,2,0))</f>
        <v>2</v>
      </c>
      <c r="V132" s="1">
        <f>IF(T132="","",IF(T132&gt;R132,2,0))</f>
        <v>0</v>
      </c>
    </row>
    <row r="133" spans="1:22" x14ac:dyDescent="0.55000000000000004">
      <c r="O133" s="7">
        <v>5</v>
      </c>
      <c r="P133" s="7" t="str">
        <f>B129</f>
        <v>fff</v>
      </c>
      <c r="Q133" s="7" t="str">
        <f>B132</f>
        <v>iii</v>
      </c>
      <c r="R133" s="7">
        <v>1</v>
      </c>
      <c r="S133" s="7" t="s">
        <v>27</v>
      </c>
      <c r="T133" s="7">
        <v>3</v>
      </c>
      <c r="U133" s="1">
        <f>IF(R133="","",IF(R133&gt;T133,2,0))</f>
        <v>0</v>
      </c>
      <c r="V133" s="1">
        <f>IF(T133="","",IF(T133&gt;R133,2,0))</f>
        <v>2</v>
      </c>
    </row>
    <row r="134" spans="1:22" x14ac:dyDescent="0.55000000000000004">
      <c r="N134" s="10"/>
      <c r="O134" s="7">
        <v>6</v>
      </c>
      <c r="P134" s="7" t="str">
        <f>B130</f>
        <v>ggg</v>
      </c>
      <c r="Q134" s="7" t="str">
        <f>B131</f>
        <v>hhh</v>
      </c>
      <c r="R134" s="7">
        <v>2</v>
      </c>
      <c r="S134" s="7" t="s">
        <v>27</v>
      </c>
      <c r="T134" s="7">
        <v>3</v>
      </c>
      <c r="U134" s="1">
        <f>IF(R134="","",IF(R134&gt;T134,2,0))</f>
        <v>0</v>
      </c>
      <c r="V134" s="1">
        <f>IF(T134="","",IF(T134&gt;R134,2,0))</f>
        <v>2</v>
      </c>
    </row>
    <row r="135" spans="1:22" x14ac:dyDescent="0.55000000000000004">
      <c r="A135" s="26"/>
      <c r="B135" s="9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1"/>
      <c r="P135" s="9"/>
      <c r="Q135" s="9"/>
      <c r="R135" s="9"/>
      <c r="S135" s="9"/>
      <c r="T135" s="9"/>
      <c r="U135" s="9"/>
      <c r="V135" s="9"/>
    </row>
    <row r="136" spans="1:22" x14ac:dyDescent="0.55000000000000004">
      <c r="A136" s="23"/>
      <c r="B136" s="23" t="s">
        <v>22</v>
      </c>
      <c r="C136" s="23"/>
      <c r="D136" s="23"/>
      <c r="E136" s="23"/>
      <c r="F136" s="23"/>
      <c r="G136" s="23"/>
      <c r="H136" s="23"/>
      <c r="I136" s="22" t="s">
        <v>36</v>
      </c>
      <c r="J136" s="22"/>
      <c r="K136" s="22"/>
      <c r="L136" s="22"/>
      <c r="M136" s="22"/>
      <c r="N136" s="15"/>
      <c r="O136" s="22" t="s">
        <v>24</v>
      </c>
      <c r="P136" s="22"/>
      <c r="Q136" s="22"/>
      <c r="R136" s="22"/>
      <c r="S136" s="22"/>
      <c r="T136" s="22"/>
      <c r="U136" s="22"/>
      <c r="V136" s="22"/>
    </row>
    <row r="137" spans="1:22" x14ac:dyDescent="0.55000000000000004">
      <c r="A137" s="18" t="s">
        <v>28</v>
      </c>
      <c r="B137" s="6" t="s">
        <v>0</v>
      </c>
      <c r="C137" s="6" t="s">
        <v>6</v>
      </c>
      <c r="D137" s="6" t="s">
        <v>7</v>
      </c>
      <c r="E137" s="6" t="s">
        <v>1</v>
      </c>
      <c r="F137" s="6" t="s">
        <v>2</v>
      </c>
      <c r="G137" s="6" t="s">
        <v>8</v>
      </c>
      <c r="H137" s="6" t="s">
        <v>9</v>
      </c>
      <c r="I137" s="6" t="s">
        <v>32</v>
      </c>
      <c r="J137" s="6" t="s">
        <v>33</v>
      </c>
      <c r="K137" s="6" t="s">
        <v>34</v>
      </c>
      <c r="L137" s="6" t="s">
        <v>35</v>
      </c>
      <c r="M137" s="6"/>
      <c r="N137" s="16"/>
      <c r="O137" s="6" t="s">
        <v>26</v>
      </c>
      <c r="P137" s="6" t="s">
        <v>0</v>
      </c>
      <c r="Q137" s="6" t="s">
        <v>0</v>
      </c>
      <c r="R137" s="5" t="s">
        <v>25</v>
      </c>
      <c r="S137" s="5"/>
      <c r="T137" s="5"/>
      <c r="U137" s="12" t="s">
        <v>9</v>
      </c>
      <c r="V137" s="13"/>
    </row>
    <row r="138" spans="1:22" x14ac:dyDescent="0.55000000000000004">
      <c r="A138" s="28">
        <f>RANK(M138,$M$138:$M$141,1)</f>
        <v>4</v>
      </c>
      <c r="B138" s="51" t="s">
        <v>108</v>
      </c>
      <c r="C138" s="17" cm="1">
        <f t="array" ref="C138">SUMPRODUCT(($P$138:$P$143=B138)*($U$138:$U$143=2))+SUMPRODUCT(($Q$138:$Q$143=B138)*($V$138:$V$143=2))</f>
        <v>0</v>
      </c>
      <c r="D138" s="17" cm="1">
        <f t="array" ref="D138">SUMPRODUCT(($P$138:$P$143=B138)*($U$138:$U$143=0))+SUMPRODUCT(($Q$138:$Q$143=B138)*($V$138:$V$143=0))</f>
        <v>3</v>
      </c>
      <c r="E138" s="7">
        <f>SUMIF($P$138:$P$143,B138,$R$138:$R$143)+SUMIF($Q$138:$Q$143,B138,$T$138:$T$143)</f>
        <v>6</v>
      </c>
      <c r="F138" s="7">
        <f>SUMIF($P$138:$P$143,B138,$T$138:$T$143)+SUMIF($Q$138:$Q$143,B138,$R$138:$R$143)</f>
        <v>9</v>
      </c>
      <c r="G138" s="7">
        <f>E138-F138</f>
        <v>-3</v>
      </c>
      <c r="H138" s="7">
        <f>C138*2</f>
        <v>0</v>
      </c>
      <c r="I138" s="7">
        <f>COUNTIF($H$138:$H$141, "&gt;" &amp; H138) +1</f>
        <v>4</v>
      </c>
      <c r="J138" s="7">
        <f>COUNTIF($C$138:$C$141, "&gt;" &amp; C138) +1</f>
        <v>4</v>
      </c>
      <c r="K138" s="7">
        <f>COUNTIF($E$138:$E$141, "&gt;" &amp; E138) +1</f>
        <v>4</v>
      </c>
      <c r="L138" s="7">
        <f>COUNTIF($G$138:$G$141, "&gt;" &amp; G138) +1</f>
        <v>4</v>
      </c>
      <c r="M138" s="7">
        <f>SUM(I138:L138)</f>
        <v>16</v>
      </c>
      <c r="N138" s="16"/>
      <c r="O138" s="7">
        <v>1</v>
      </c>
      <c r="P138" s="17" t="str">
        <f>B138</f>
        <v>jjj</v>
      </c>
      <c r="Q138" s="17" t="str">
        <f>B139</f>
        <v>mmm</v>
      </c>
      <c r="R138" s="17">
        <v>2</v>
      </c>
      <c r="S138" s="17" t="s">
        <v>27</v>
      </c>
      <c r="T138" s="17">
        <v>3</v>
      </c>
      <c r="U138" s="1">
        <f>IF(R138="","",IF(R138&gt;T138,2,0))</f>
        <v>0</v>
      </c>
      <c r="V138" s="1">
        <f>IF(T138="","",IF(T138&gt;R138,2,0))</f>
        <v>2</v>
      </c>
    </row>
    <row r="139" spans="1:22" x14ac:dyDescent="0.55000000000000004">
      <c r="A139" s="28">
        <f>RANK(M139,$M$138:$M$141,1)</f>
        <v>1</v>
      </c>
      <c r="B139" s="51" t="s">
        <v>109</v>
      </c>
      <c r="C139" s="17" cm="1">
        <f t="array" ref="C139">SUMPRODUCT(($P$138:$P$143=B139)*($U$138:$U$143=2))+SUMPRODUCT(($Q$138:$Q$143=B139)*($V$138:$V$143=2))</f>
        <v>3</v>
      </c>
      <c r="D139" s="17" cm="1">
        <f t="array" ref="D139">SUMPRODUCT(($P$138:$P$143=B139)*($U$138:$U$143=0))+SUMPRODUCT(($Q$138:$Q$143=B139)*($V$138:$V$143=0))</f>
        <v>0</v>
      </c>
      <c r="E139" s="7">
        <f>SUMIF($P$138:$P$143,B139,$R$138:$R$143)+SUMIF($Q$138:$Q$143,B139,$T$138:$T$143)</f>
        <v>9</v>
      </c>
      <c r="F139" s="7">
        <f>SUMIF($P$138:$P$143,B139,$T$138:$T$143)+SUMIF($Q$138:$Q$143,B139,$R$138:$R$143)</f>
        <v>6</v>
      </c>
      <c r="G139" s="7">
        <f>E139-F139</f>
        <v>3</v>
      </c>
      <c r="H139" s="7">
        <f>C139*2</f>
        <v>6</v>
      </c>
      <c r="I139" s="7">
        <f>COUNTIF($H$138:$H$141, "&gt;" &amp; H139) +1</f>
        <v>1</v>
      </c>
      <c r="J139" s="7">
        <f>COUNTIF($C$138:$C$141, "&gt;" &amp; C139) +1</f>
        <v>1</v>
      </c>
      <c r="K139" s="7">
        <f>COUNTIF($E$138:$E$141, "&gt;" &amp; E139) +1</f>
        <v>1</v>
      </c>
      <c r="L139" s="7">
        <f>COUNTIF($G$138:$G$141, "&gt;" &amp; G139) +1</f>
        <v>1</v>
      </c>
      <c r="M139" s="7">
        <f>SUM(I139:L139)</f>
        <v>4</v>
      </c>
      <c r="N139" s="16"/>
      <c r="O139" s="7">
        <v>2</v>
      </c>
      <c r="P139" s="17" t="str">
        <f>B140</f>
        <v>ooo</v>
      </c>
      <c r="Q139" s="17" t="str">
        <f>B141</f>
        <v>ppp</v>
      </c>
      <c r="R139" s="17">
        <v>3</v>
      </c>
      <c r="S139" s="17" t="s">
        <v>27</v>
      </c>
      <c r="T139" s="17">
        <v>2</v>
      </c>
      <c r="U139" s="1">
        <f>IF(R139="","",IF(R139&gt;T139,2,0))</f>
        <v>2</v>
      </c>
      <c r="V139" s="1">
        <f>IF(T139="","",IF(T139&gt;R139,2,0))</f>
        <v>0</v>
      </c>
    </row>
    <row r="140" spans="1:22" x14ac:dyDescent="0.55000000000000004">
      <c r="A140" s="28">
        <f>RANK(M140,$M$138:$M$141,1)</f>
        <v>2</v>
      </c>
      <c r="B140" s="51" t="s">
        <v>110</v>
      </c>
      <c r="C140" s="17" cm="1">
        <f t="array" ref="C140">SUMPRODUCT(($P$138:$P$143=B140)*($U$138:$U$143=2))+SUMPRODUCT(($Q$138:$Q$143=B140)*($V$138:$V$143=2))</f>
        <v>2</v>
      </c>
      <c r="D140" s="17" cm="1">
        <f t="array" ref="D140">SUMPRODUCT(($P$138:$P$143=B140)*($U$138:$U$143=0))+SUMPRODUCT(($Q$138:$Q$143=B140)*($V$138:$V$143=0))</f>
        <v>1</v>
      </c>
      <c r="E140" s="7">
        <f>SUMIF($P$138:$P$143,B140,$R$138:$R$143)+SUMIF($Q$138:$Q$143,B140,$T$138:$T$143)</f>
        <v>8</v>
      </c>
      <c r="F140" s="7">
        <f>SUMIF($P$138:$P$143,B140,$T$138:$T$143)+SUMIF($Q$138:$Q$143,B140,$R$138:$R$143)</f>
        <v>7</v>
      </c>
      <c r="G140" s="7">
        <f>E140-F140</f>
        <v>1</v>
      </c>
      <c r="H140" s="7">
        <f>C140*2</f>
        <v>4</v>
      </c>
      <c r="I140" s="7">
        <f>COUNTIF($H$138:$H$141, "&gt;" &amp; H140) +1</f>
        <v>2</v>
      </c>
      <c r="J140" s="7">
        <f>COUNTIF($C$138:$C$141, "&gt;" &amp; C140) +1</f>
        <v>2</v>
      </c>
      <c r="K140" s="7">
        <f>COUNTIF($E$138:$E$141, "&gt;" &amp; E140) +1</f>
        <v>2</v>
      </c>
      <c r="L140" s="7">
        <f>COUNTIF($G$138:$G$141, "&gt;" &amp; G140) +1</f>
        <v>2</v>
      </c>
      <c r="M140" s="7">
        <f>SUM(I140:L140)</f>
        <v>8</v>
      </c>
      <c r="N140" s="16"/>
      <c r="O140" s="7">
        <v>3</v>
      </c>
      <c r="P140" s="17" t="str">
        <f>B138</f>
        <v>jjj</v>
      </c>
      <c r="Q140" s="17" t="str">
        <f>B140</f>
        <v>ooo</v>
      </c>
      <c r="R140" s="17">
        <v>2</v>
      </c>
      <c r="S140" s="17" t="s">
        <v>27</v>
      </c>
      <c r="T140" s="17">
        <v>3</v>
      </c>
      <c r="U140" s="1">
        <f>IF(R140="","",IF(R140&gt;T140,2,0))</f>
        <v>0</v>
      </c>
      <c r="V140" s="1">
        <f>IF(T140="","",IF(T140&gt;R140,2,0))</f>
        <v>2</v>
      </c>
    </row>
    <row r="141" spans="1:22" x14ac:dyDescent="0.55000000000000004">
      <c r="A141" s="28">
        <f>RANK(M141,$M$138:$M$141,1)</f>
        <v>3</v>
      </c>
      <c r="B141" s="51" t="s">
        <v>111</v>
      </c>
      <c r="C141" s="17" cm="1">
        <f t="array" ref="C141">SUMPRODUCT(($P$138:$P$143=B141)*($U$138:$U$143=2))+SUMPRODUCT(($Q$138:$Q$143=B141)*($V$138:$V$143=2))</f>
        <v>1</v>
      </c>
      <c r="D141" s="17" cm="1">
        <f t="array" ref="D141">SUMPRODUCT(($P$138:$P$143=B141)*($U$138:$U$143=0))+SUMPRODUCT(($Q$138:$Q$143=B141)*($V$138:$V$143=0))</f>
        <v>2</v>
      </c>
      <c r="E141" s="7">
        <f>SUMIF($P$138:$P$143,B141,$R$138:$R$143)+SUMIF($Q$138:$Q$143,B141,$T$138:$T$143)</f>
        <v>7</v>
      </c>
      <c r="F141" s="7">
        <f>SUMIF($P$138:$P$143,B141,$T$138:$T$143)+SUMIF($Q$138:$Q$143,B141,$R$138:$R$143)</f>
        <v>8</v>
      </c>
      <c r="G141" s="7">
        <f>E141-F141</f>
        <v>-1</v>
      </c>
      <c r="H141" s="7">
        <f>C141*2</f>
        <v>2</v>
      </c>
      <c r="I141" s="7">
        <f>COUNTIF($H$138:$H$141, "&gt;" &amp; H141) +1</f>
        <v>3</v>
      </c>
      <c r="J141" s="7">
        <f>COUNTIF($C$138:$C$141, "&gt;" &amp; C141) +1</f>
        <v>3</v>
      </c>
      <c r="K141" s="7">
        <f>COUNTIF($E$138:$E$141, "&gt;" &amp; E141) +1</f>
        <v>3</v>
      </c>
      <c r="L141" s="7">
        <f>COUNTIF($G$138:$G$141, "&gt;" &amp; G141) +1</f>
        <v>3</v>
      </c>
      <c r="M141" s="7">
        <f>SUM(I141:L141)</f>
        <v>12</v>
      </c>
      <c r="N141" s="10"/>
      <c r="O141" s="7">
        <v>4</v>
      </c>
      <c r="P141" s="17" t="str">
        <f>B139</f>
        <v>mmm</v>
      </c>
      <c r="Q141" s="17" t="str">
        <f>B141</f>
        <v>ppp</v>
      </c>
      <c r="R141" s="17">
        <v>3</v>
      </c>
      <c r="S141" s="17" t="s">
        <v>27</v>
      </c>
      <c r="T141" s="17">
        <v>2</v>
      </c>
      <c r="U141" s="1">
        <f>IF(R141="","",IF(R141&gt;T141,2,0))</f>
        <v>2</v>
      </c>
      <c r="V141" s="1">
        <f>IF(T141="","",IF(T141&gt;R141,2,0))</f>
        <v>0</v>
      </c>
    </row>
    <row r="142" spans="1:22" x14ac:dyDescent="0.55000000000000004">
      <c r="A142" s="11"/>
      <c r="B142" s="10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0"/>
      <c r="O142" s="7">
        <v>5</v>
      </c>
      <c r="P142" s="7" t="str">
        <f>B138</f>
        <v>jjj</v>
      </c>
      <c r="Q142" s="7" t="str">
        <f>B141</f>
        <v>ppp</v>
      </c>
      <c r="R142" s="7">
        <v>2</v>
      </c>
      <c r="S142" s="7" t="s">
        <v>27</v>
      </c>
      <c r="T142" s="7">
        <v>3</v>
      </c>
      <c r="U142" s="1">
        <f>IF(R142="","",IF(R142&gt;T142,2,0))</f>
        <v>0</v>
      </c>
      <c r="V142" s="1">
        <f>IF(T142="","",IF(T142&gt;R142,2,0))</f>
        <v>2</v>
      </c>
    </row>
    <row r="143" spans="1:22" x14ac:dyDescent="0.55000000000000004">
      <c r="A143" s="11"/>
      <c r="B143" s="10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0"/>
      <c r="O143" s="7">
        <v>6</v>
      </c>
      <c r="P143" s="7" t="str">
        <f>B139</f>
        <v>mmm</v>
      </c>
      <c r="Q143" s="7" t="str">
        <f>B140</f>
        <v>ooo</v>
      </c>
      <c r="R143" s="7">
        <v>3</v>
      </c>
      <c r="S143" s="7" t="s">
        <v>27</v>
      </c>
      <c r="T143" s="7">
        <v>2</v>
      </c>
      <c r="U143" s="1">
        <f>IF(R143="","",IF(R143&gt;T143,2,0))</f>
        <v>2</v>
      </c>
      <c r="V143" s="1">
        <f>IF(T143="","",IF(T143&gt;R143,2,0))</f>
        <v>0</v>
      </c>
    </row>
  </sheetData>
  <mergeCells count="64">
    <mergeCell ref="I118:M118"/>
    <mergeCell ref="O118:V118"/>
    <mergeCell ref="R137:T137"/>
    <mergeCell ref="U137:V137"/>
    <mergeCell ref="R119:T119"/>
    <mergeCell ref="U119:V119"/>
    <mergeCell ref="I127:M127"/>
    <mergeCell ref="O127:V127"/>
    <mergeCell ref="R128:T128"/>
    <mergeCell ref="U128:V128"/>
    <mergeCell ref="I136:M136"/>
    <mergeCell ref="O136:V136"/>
    <mergeCell ref="I109:M109"/>
    <mergeCell ref="O109:V109"/>
    <mergeCell ref="R110:T110"/>
    <mergeCell ref="U110:V110"/>
    <mergeCell ref="U92:V92"/>
    <mergeCell ref="I73:M73"/>
    <mergeCell ref="O73:V73"/>
    <mergeCell ref="R74:T74"/>
    <mergeCell ref="U74:V74"/>
    <mergeCell ref="I82:M82"/>
    <mergeCell ref="O82:V82"/>
    <mergeCell ref="I100:M100"/>
    <mergeCell ref="O100:V100"/>
    <mergeCell ref="R101:T101"/>
    <mergeCell ref="U101:V101"/>
    <mergeCell ref="R83:T83"/>
    <mergeCell ref="U83:V83"/>
    <mergeCell ref="I91:M91"/>
    <mergeCell ref="O91:V91"/>
    <mergeCell ref="R92:T92"/>
    <mergeCell ref="R56:T56"/>
    <mergeCell ref="O64:V64"/>
    <mergeCell ref="U56:V56"/>
    <mergeCell ref="R65:T65"/>
    <mergeCell ref="U65:V65"/>
    <mergeCell ref="I46:M46"/>
    <mergeCell ref="I55:M55"/>
    <mergeCell ref="I64:M64"/>
    <mergeCell ref="O37:V37"/>
    <mergeCell ref="U38:V38"/>
    <mergeCell ref="O46:V46"/>
    <mergeCell ref="U47:V47"/>
    <mergeCell ref="O55:V55"/>
    <mergeCell ref="R47:T47"/>
    <mergeCell ref="R38:T38"/>
    <mergeCell ref="U20:V20"/>
    <mergeCell ref="O28:V28"/>
    <mergeCell ref="U29:V29"/>
    <mergeCell ref="I1:M1"/>
    <mergeCell ref="I10:M10"/>
    <mergeCell ref="I19:M19"/>
    <mergeCell ref="I28:M28"/>
    <mergeCell ref="U2:V2"/>
    <mergeCell ref="O1:V1"/>
    <mergeCell ref="O10:V10"/>
    <mergeCell ref="U11:V11"/>
    <mergeCell ref="O19:V19"/>
    <mergeCell ref="R2:T2"/>
    <mergeCell ref="R11:T11"/>
    <mergeCell ref="R20:T20"/>
    <mergeCell ref="R29:T29"/>
    <mergeCell ref="I37:M37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F6B4-8C68-4571-9E0E-CEFC8026AEBC}">
  <sheetPr codeName="Blad8"/>
  <dimension ref="A1:N65"/>
  <sheetViews>
    <sheetView zoomScale="70" zoomScaleNormal="70" workbookViewId="0">
      <selection activeCell="B65" sqref="B65"/>
    </sheetView>
  </sheetViews>
  <sheetFormatPr defaultRowHeight="14.4" x14ac:dyDescent="0.55000000000000004"/>
  <cols>
    <col min="1" max="1" width="3.578125" customWidth="1"/>
    <col min="2" max="2" width="30.578125" customWidth="1"/>
    <col min="3" max="3" width="10.578125" customWidth="1"/>
    <col min="4" max="4" width="3.578125" customWidth="1"/>
    <col min="5" max="5" width="30.578125" customWidth="1"/>
    <col min="6" max="6" width="10.578125" customWidth="1"/>
    <col min="7" max="7" width="3.578125" customWidth="1"/>
    <col min="8" max="8" width="30.578125" customWidth="1"/>
    <col min="9" max="9" width="10.578125" customWidth="1"/>
    <col min="10" max="10" width="3.578125" customWidth="1"/>
    <col min="11" max="11" width="30.578125" customWidth="1"/>
    <col min="13" max="13" width="3.578125" customWidth="1"/>
    <col min="14" max="14" width="30.578125" customWidth="1"/>
    <col min="16" max="16" width="30.578125" customWidth="1"/>
  </cols>
  <sheetData>
    <row r="1" spans="1:14" x14ac:dyDescent="0.55000000000000004">
      <c r="A1" s="29" t="s">
        <v>42</v>
      </c>
      <c r="B1" s="29"/>
      <c r="D1" s="29" t="s">
        <v>43</v>
      </c>
      <c r="E1" s="29"/>
      <c r="G1" s="29" t="s">
        <v>44</v>
      </c>
      <c r="H1" s="29"/>
      <c r="J1" s="29" t="s">
        <v>45</v>
      </c>
      <c r="K1" s="29"/>
      <c r="M1" s="29" t="s">
        <v>46</v>
      </c>
      <c r="N1" s="29"/>
    </row>
    <row r="2" spans="1:14" x14ac:dyDescent="0.55000000000000004">
      <c r="A2" s="16"/>
      <c r="B2" s="16"/>
      <c r="C2" s="16"/>
      <c r="D2" s="16"/>
      <c r="E2" s="16"/>
      <c r="F2" s="16"/>
      <c r="G2" s="16"/>
      <c r="H2" s="16"/>
      <c r="I2" s="16"/>
    </row>
    <row r="3" spans="1:14" x14ac:dyDescent="0.55000000000000004">
      <c r="A3" s="49"/>
      <c r="B3" s="49" t="str">
        <f>VLOOKUP(1,Poules!$A$3:$B$6,2,0)</f>
        <v>d</v>
      </c>
      <c r="C3" s="16"/>
      <c r="D3" s="16"/>
      <c r="E3" s="16"/>
      <c r="F3" s="16"/>
      <c r="G3" s="16"/>
      <c r="H3" s="16"/>
      <c r="I3" s="16"/>
    </row>
    <row r="4" spans="1:14" x14ac:dyDescent="0.55000000000000004">
      <c r="A4" s="49"/>
      <c r="B4" s="49" t="str">
        <f>VLOOKUP(2,Poules!$A$12:$B$15,2,0)</f>
        <v>g</v>
      </c>
      <c r="C4" s="16"/>
      <c r="D4" s="16"/>
      <c r="E4" s="16"/>
      <c r="F4" s="16"/>
      <c r="G4" s="16"/>
      <c r="H4" s="16"/>
      <c r="I4" s="16"/>
    </row>
    <row r="5" spans="1:14" x14ac:dyDescent="0.55000000000000004">
      <c r="A5" s="16"/>
      <c r="B5" s="16"/>
      <c r="C5" s="16"/>
      <c r="D5" s="49"/>
      <c r="E5" s="49" t="str">
        <f>IF(A3&gt;A4,B3,B4)</f>
        <v>g</v>
      </c>
      <c r="F5" s="16"/>
      <c r="G5" s="16"/>
      <c r="H5" s="16"/>
      <c r="I5" s="16"/>
    </row>
    <row r="6" spans="1:14" x14ac:dyDescent="0.55000000000000004">
      <c r="A6" s="16"/>
      <c r="B6" s="16"/>
      <c r="C6" s="16"/>
      <c r="D6" s="49"/>
      <c r="E6" s="49" t="str">
        <f>IF(A7&gt;A8,B7,B8)</f>
        <v>o</v>
      </c>
      <c r="F6" s="16"/>
      <c r="G6" s="16"/>
      <c r="H6" s="16"/>
      <c r="I6" s="16"/>
    </row>
    <row r="7" spans="1:14" x14ac:dyDescent="0.55000000000000004">
      <c r="A7" s="49"/>
      <c r="B7" s="49" t="str">
        <f>VLOOKUP(1,Poules!$A$21:$B$24,2,0)</f>
        <v>j</v>
      </c>
      <c r="C7" s="16"/>
      <c r="D7" s="16"/>
      <c r="E7" s="16"/>
      <c r="F7" s="16"/>
      <c r="G7" s="16"/>
      <c r="H7" s="16"/>
      <c r="I7" s="16"/>
    </row>
    <row r="8" spans="1:14" ht="14.7" thickBot="1" x14ac:dyDescent="0.6">
      <c r="A8" s="49"/>
      <c r="B8" s="49" t="str">
        <f>VLOOKUP(2,Poules!$A$30:$B$33,2,0)</f>
        <v>o</v>
      </c>
      <c r="C8" s="16"/>
      <c r="D8" s="16"/>
      <c r="E8" s="16"/>
      <c r="F8" s="16"/>
      <c r="G8" s="16"/>
      <c r="H8" s="16"/>
      <c r="I8" s="16"/>
    </row>
    <row r="9" spans="1:14" x14ac:dyDescent="0.55000000000000004">
      <c r="A9" s="16"/>
      <c r="B9" s="16"/>
      <c r="C9" s="16"/>
      <c r="F9" s="16"/>
      <c r="G9" s="47"/>
      <c r="H9" s="49" t="str">
        <f>IF(D5&gt;D6,E5,E6)</f>
        <v>o</v>
      </c>
      <c r="I9" s="16"/>
    </row>
    <row r="10" spans="1:14" ht="14.7" thickBot="1" x14ac:dyDescent="0.6">
      <c r="A10" s="16"/>
      <c r="B10" s="16"/>
      <c r="C10" s="16"/>
      <c r="D10" s="16"/>
      <c r="E10" s="16"/>
      <c r="F10" s="16"/>
      <c r="G10" s="48"/>
      <c r="H10" s="49" t="str">
        <f>IF(D13&gt;D14,E13,E14)</f>
        <v>ff</v>
      </c>
      <c r="I10" s="16"/>
    </row>
    <row r="11" spans="1:14" x14ac:dyDescent="0.55000000000000004">
      <c r="A11" s="49"/>
      <c r="B11" s="49" t="str">
        <f>VLOOKUP(1,Poules!$A$39:$B$42,2,0)</f>
        <v>t</v>
      </c>
      <c r="C11" s="16"/>
      <c r="D11" s="16"/>
      <c r="E11" s="16"/>
      <c r="F11" s="16"/>
      <c r="G11" s="16"/>
      <c r="H11" s="16"/>
      <c r="I11" s="16"/>
    </row>
    <row r="12" spans="1:14" x14ac:dyDescent="0.55000000000000004">
      <c r="A12" s="49"/>
      <c r="B12" s="49" t="str">
        <f>VLOOKUP(2,Poules!$A$48:$B$51,2,0)</f>
        <v>x</v>
      </c>
      <c r="C12" s="16"/>
      <c r="D12" s="16"/>
      <c r="E12" s="16"/>
      <c r="F12" s="16"/>
      <c r="G12" s="16"/>
      <c r="H12" s="16"/>
      <c r="I12" s="16"/>
    </row>
    <row r="13" spans="1:14" x14ac:dyDescent="0.55000000000000004">
      <c r="A13" s="16"/>
      <c r="B13" s="16"/>
      <c r="C13" s="16"/>
      <c r="D13" s="49"/>
      <c r="E13" s="49" t="str">
        <f>IF(A11&gt;A12,B11,B12)</f>
        <v>x</v>
      </c>
      <c r="F13" s="16"/>
      <c r="G13" s="16"/>
      <c r="H13" s="16"/>
      <c r="I13" s="16"/>
    </row>
    <row r="14" spans="1:14" x14ac:dyDescent="0.55000000000000004">
      <c r="A14" s="16"/>
      <c r="B14" s="16"/>
      <c r="C14" s="16"/>
      <c r="D14" s="49"/>
      <c r="E14" s="49" t="str">
        <f>IF(A15&gt;A16,B15,B16)</f>
        <v>ff</v>
      </c>
      <c r="F14" s="16"/>
      <c r="G14" s="16"/>
      <c r="H14" s="16"/>
      <c r="I14" s="16"/>
    </row>
    <row r="15" spans="1:14" x14ac:dyDescent="0.55000000000000004">
      <c r="A15" s="49"/>
      <c r="B15" s="49" t="str">
        <f>VLOOKUP(1,Poules!$A$57:$B$60,2,0)</f>
        <v>aa</v>
      </c>
      <c r="C15" s="16"/>
      <c r="D15" s="16"/>
      <c r="E15" s="16"/>
      <c r="F15" s="16"/>
      <c r="G15" s="16"/>
      <c r="H15" s="16"/>
      <c r="I15" s="16"/>
    </row>
    <row r="16" spans="1:14" x14ac:dyDescent="0.55000000000000004">
      <c r="A16" s="49"/>
      <c r="B16" s="49" t="str">
        <f>VLOOKUP(2,Poules!$A$66:$B$69,2,0)</f>
        <v>ff</v>
      </c>
      <c r="C16" s="16"/>
      <c r="D16" s="16"/>
      <c r="E16" s="16"/>
      <c r="F16" s="16"/>
      <c r="G16" s="16"/>
      <c r="H16" s="16"/>
      <c r="I16" s="16"/>
    </row>
    <row r="17" spans="1:14" x14ac:dyDescent="0.55000000000000004">
      <c r="A17" s="16"/>
      <c r="B17" s="16"/>
      <c r="C17" s="16"/>
      <c r="D17" s="16"/>
      <c r="E17" s="16"/>
      <c r="F17" s="16"/>
      <c r="G17" s="16"/>
      <c r="H17" s="16"/>
      <c r="I17" s="16"/>
      <c r="J17" s="49"/>
      <c r="K17" s="49" t="str">
        <f>IF(G9&gt;G10,H9,H10)</f>
        <v>ff</v>
      </c>
    </row>
    <row r="18" spans="1:14" x14ac:dyDescent="0.55000000000000004">
      <c r="A18" s="16"/>
      <c r="B18" s="16"/>
      <c r="C18" s="16"/>
      <c r="F18" s="16"/>
      <c r="G18" s="16"/>
      <c r="H18" s="16"/>
      <c r="I18" s="16"/>
      <c r="J18" s="49"/>
      <c r="K18" s="49" t="str">
        <f>IF(G25&gt;G26,H25,H26)</f>
        <v>ooo</v>
      </c>
    </row>
    <row r="19" spans="1:14" x14ac:dyDescent="0.55000000000000004">
      <c r="A19" s="49"/>
      <c r="B19" s="49" t="str">
        <f>VLOOKUP(1,Poules!$A$75:$B$78,2,0)</f>
        <v>kk</v>
      </c>
      <c r="C19" s="16"/>
      <c r="D19" s="16"/>
      <c r="E19" s="16"/>
      <c r="F19" s="16"/>
      <c r="G19" s="16"/>
      <c r="H19" s="16"/>
      <c r="I19" s="16"/>
    </row>
    <row r="20" spans="1:14" x14ac:dyDescent="0.55000000000000004">
      <c r="A20" s="49"/>
      <c r="B20" s="49" t="str">
        <f>VLOOKUP(2,Poules!$A$84:$B$87,2,0)</f>
        <v>nn</v>
      </c>
      <c r="C20" s="16"/>
      <c r="D20" s="16"/>
      <c r="E20" s="16"/>
      <c r="F20" s="16"/>
      <c r="G20" s="16"/>
      <c r="H20" s="16"/>
      <c r="I20" s="16"/>
    </row>
    <row r="21" spans="1:14" x14ac:dyDescent="0.55000000000000004">
      <c r="A21" s="16"/>
      <c r="B21" s="16"/>
      <c r="C21" s="16"/>
      <c r="D21" s="49"/>
      <c r="E21" s="49" t="str">
        <f>IF(A19&gt;A20,B19,B20)</f>
        <v>nn</v>
      </c>
      <c r="F21" s="16"/>
      <c r="G21" s="16"/>
      <c r="H21" s="16"/>
      <c r="I21" s="16"/>
    </row>
    <row r="22" spans="1:14" ht="14.7" thickBot="1" x14ac:dyDescent="0.6">
      <c r="A22" s="16"/>
      <c r="B22" s="16"/>
      <c r="C22" s="16"/>
      <c r="D22" s="49"/>
      <c r="E22" s="49" t="str">
        <f>IF(A23&gt;A24,B23,B24)</f>
        <v>vv</v>
      </c>
      <c r="F22" s="16"/>
      <c r="G22" s="16"/>
      <c r="H22" s="16"/>
      <c r="I22" s="16"/>
    </row>
    <row r="23" spans="1:14" x14ac:dyDescent="0.55000000000000004">
      <c r="A23" s="47"/>
      <c r="B23" s="49" t="str">
        <f>VLOOKUP(1,Poules!$A$93:$B$96,2,0)</f>
        <v>qq</v>
      </c>
      <c r="C23" s="16"/>
      <c r="D23" s="16"/>
      <c r="E23" s="16"/>
      <c r="F23" s="16"/>
      <c r="G23" s="16"/>
      <c r="H23" s="16"/>
      <c r="I23" s="16"/>
    </row>
    <row r="24" spans="1:14" ht="14.7" thickBot="1" x14ac:dyDescent="0.6">
      <c r="A24" s="48"/>
      <c r="B24" s="49" t="str">
        <f>VLOOKUP(2,Poules!$A$102:$B$105,2,0)</f>
        <v>vv</v>
      </c>
      <c r="C24" s="16"/>
      <c r="D24" s="16"/>
      <c r="E24" s="16"/>
      <c r="F24" s="16"/>
      <c r="G24" s="16"/>
      <c r="H24" s="16"/>
      <c r="I24" s="16"/>
    </row>
    <row r="25" spans="1:14" x14ac:dyDescent="0.55000000000000004">
      <c r="A25" s="16"/>
      <c r="B25" s="16"/>
      <c r="C25" s="16"/>
      <c r="D25" s="16"/>
      <c r="E25" s="16"/>
      <c r="F25" s="16"/>
      <c r="G25" s="49"/>
      <c r="H25" s="49" t="str">
        <f>IF(D21&gt;D22,E21,E22)</f>
        <v>vv</v>
      </c>
      <c r="I25" s="16"/>
    </row>
    <row r="26" spans="1:14" ht="14.7" thickBot="1" x14ac:dyDescent="0.6">
      <c r="A26" s="16"/>
      <c r="B26" s="16"/>
      <c r="C26" s="16"/>
      <c r="F26" s="16"/>
      <c r="G26" s="49"/>
      <c r="H26" s="49" t="str">
        <f>IF(D29&gt;D30,E29,E30)</f>
        <v>ooo</v>
      </c>
      <c r="I26" s="16"/>
    </row>
    <row r="27" spans="1:14" x14ac:dyDescent="0.55000000000000004">
      <c r="A27" s="47"/>
      <c r="B27" s="49" t="str">
        <f>VLOOKUP(1,Poules!$A$111:$B$114,2,0)</f>
        <v>aaa</v>
      </c>
      <c r="C27" s="16"/>
      <c r="D27" s="16"/>
      <c r="E27" s="16"/>
      <c r="F27" s="16"/>
      <c r="G27" s="16"/>
      <c r="H27" s="16"/>
      <c r="I27" s="16"/>
    </row>
    <row r="28" spans="1:14" ht="14.7" thickBot="1" x14ac:dyDescent="0.6">
      <c r="A28" s="48"/>
      <c r="B28" s="49" t="str">
        <f>VLOOKUP(2,Poules!$A$120:$B$123,2,0)</f>
        <v>ddd</v>
      </c>
      <c r="C28" s="16"/>
      <c r="D28" s="16"/>
      <c r="E28" s="16"/>
      <c r="F28" s="16"/>
      <c r="G28" s="16"/>
      <c r="H28" s="16"/>
      <c r="I28" s="16"/>
    </row>
    <row r="29" spans="1:14" x14ac:dyDescent="0.55000000000000004">
      <c r="A29" s="16"/>
      <c r="B29" s="16"/>
      <c r="C29" s="16"/>
      <c r="D29" s="49"/>
      <c r="E29" s="49" t="str">
        <f>IF(A27&gt;A28,B27,B28)</f>
        <v>ddd</v>
      </c>
      <c r="F29" s="16"/>
      <c r="G29" s="16"/>
      <c r="H29" s="16"/>
      <c r="I29" s="16"/>
    </row>
    <row r="30" spans="1:14" x14ac:dyDescent="0.55000000000000004">
      <c r="A30" s="16"/>
      <c r="B30" s="16"/>
      <c r="C30" s="16"/>
      <c r="D30" s="49"/>
      <c r="E30" s="49" t="str">
        <f>IF(A31&gt;A32,B31,B32)</f>
        <v>ooo</v>
      </c>
      <c r="F30" s="16"/>
      <c r="G30" s="16"/>
      <c r="H30" s="16"/>
      <c r="I30" s="16"/>
    </row>
    <row r="31" spans="1:14" ht="14.7" thickBot="1" x14ac:dyDescent="0.6">
      <c r="A31" s="49"/>
      <c r="B31" s="49" t="str">
        <f>VLOOKUP(1,Poules!$A$129:$B$132,2,0)</f>
        <v>ggg</v>
      </c>
      <c r="C31" s="16"/>
      <c r="D31" s="16"/>
      <c r="E31" s="16"/>
      <c r="F31" s="16"/>
      <c r="G31" s="16"/>
      <c r="H31" s="16"/>
      <c r="I31" s="16"/>
    </row>
    <row r="32" spans="1:14" x14ac:dyDescent="0.55000000000000004">
      <c r="A32" s="49"/>
      <c r="B32" s="49" t="str">
        <f>VLOOKUP(2,Poules!$A$138:$B$141,2,0)</f>
        <v>ooo</v>
      </c>
      <c r="C32" s="16"/>
      <c r="D32" s="16"/>
      <c r="E32" s="16"/>
      <c r="F32" s="16"/>
      <c r="G32" s="16"/>
      <c r="H32" s="16"/>
      <c r="I32" s="16"/>
      <c r="M32" s="47"/>
      <c r="N32" s="49" t="str">
        <f>IF(J17&gt;J18,K17,K18)</f>
        <v>ooo</v>
      </c>
    </row>
    <row r="33" spans="1:14" ht="14.7" thickBot="1" x14ac:dyDescent="0.6">
      <c r="A33" s="16"/>
      <c r="B33" s="16"/>
      <c r="C33" s="16"/>
      <c r="D33" s="16"/>
      <c r="E33" s="16"/>
      <c r="F33" s="16"/>
      <c r="G33" s="16"/>
      <c r="H33" s="16"/>
      <c r="I33" s="16"/>
      <c r="M33" s="48"/>
      <c r="N33" s="49" t="str">
        <f>IF(J49&gt;J50,K49,K50)</f>
        <v>mmm</v>
      </c>
    </row>
    <row r="34" spans="1:14" x14ac:dyDescent="0.55000000000000004">
      <c r="A34" s="16"/>
      <c r="B34" s="16"/>
      <c r="C34" s="16"/>
      <c r="D34" s="16"/>
      <c r="E34" s="16"/>
      <c r="F34" s="16"/>
      <c r="G34" s="16"/>
      <c r="H34" s="16"/>
      <c r="I34" s="16"/>
    </row>
    <row r="35" spans="1:14" x14ac:dyDescent="0.55000000000000004">
      <c r="A35" s="49"/>
      <c r="B35" s="49" t="str">
        <f>VLOOKUP(2,Poules!$A$3:$B$6,2,0)</f>
        <v>b</v>
      </c>
      <c r="C35" s="16"/>
      <c r="D35" s="16"/>
      <c r="E35" s="16"/>
      <c r="F35" s="16"/>
      <c r="G35" s="16"/>
      <c r="H35" s="16"/>
      <c r="I35" s="16"/>
    </row>
    <row r="36" spans="1:14" x14ac:dyDescent="0.55000000000000004">
      <c r="A36" s="49"/>
      <c r="B36" s="49" t="str">
        <f>VLOOKUP(1,Poules!$A$12:$B$15,2,0)</f>
        <v>h</v>
      </c>
      <c r="C36" s="16"/>
      <c r="D36" s="16"/>
      <c r="E36" s="16"/>
      <c r="F36" s="16"/>
      <c r="G36" s="16"/>
      <c r="H36" s="16"/>
      <c r="I36" s="16"/>
    </row>
    <row r="37" spans="1:14" x14ac:dyDescent="0.55000000000000004">
      <c r="A37" s="16"/>
      <c r="B37" s="16"/>
      <c r="C37" s="16"/>
      <c r="D37" s="49"/>
      <c r="E37" s="49" t="str">
        <f>IF(A35&gt;A36,B35,B36)</f>
        <v>h</v>
      </c>
      <c r="F37" s="16"/>
      <c r="G37" s="16"/>
      <c r="H37" s="16"/>
      <c r="I37" s="16"/>
      <c r="N37" s="52" t="s">
        <v>71</v>
      </c>
    </row>
    <row r="38" spans="1:14" x14ac:dyDescent="0.55000000000000004">
      <c r="A38" s="16"/>
      <c r="B38" s="16"/>
      <c r="C38" s="16"/>
      <c r="D38" s="49"/>
      <c r="E38" s="49" t="str">
        <f>IF(A39&gt;A40,B39,B40)</f>
        <v>n</v>
      </c>
      <c r="F38" s="16"/>
      <c r="G38" s="16"/>
      <c r="H38" s="16"/>
      <c r="I38" s="16"/>
      <c r="N38" s="50" t="str">
        <f>IF(M32&gt;M33,N32,N33)</f>
        <v>mmm</v>
      </c>
    </row>
    <row r="39" spans="1:14" x14ac:dyDescent="0.55000000000000004">
      <c r="A39" s="49"/>
      <c r="B39" s="49" t="str">
        <f>VLOOKUP(2,Poules!$A$21:$B$24,2,0)</f>
        <v>l</v>
      </c>
      <c r="C39" s="16"/>
      <c r="D39" s="16"/>
      <c r="E39" s="16"/>
      <c r="F39" s="16"/>
      <c r="G39" s="16"/>
      <c r="H39" s="16"/>
      <c r="I39" s="16"/>
    </row>
    <row r="40" spans="1:14" x14ac:dyDescent="0.55000000000000004">
      <c r="A40" s="49"/>
      <c r="B40" s="49" t="str">
        <f>VLOOKUP(1,Poules!$A$30:$B$33,2,0)</f>
        <v>n</v>
      </c>
      <c r="C40" s="16"/>
      <c r="D40" s="16"/>
      <c r="E40" s="16"/>
      <c r="F40" s="16"/>
      <c r="G40" s="16"/>
      <c r="H40" s="16"/>
      <c r="I40" s="16"/>
    </row>
    <row r="41" spans="1:14" x14ac:dyDescent="0.55000000000000004">
      <c r="A41" s="16"/>
      <c r="B41" s="16"/>
      <c r="C41" s="16"/>
      <c r="D41" s="16"/>
      <c r="E41" s="16"/>
      <c r="F41" s="16"/>
      <c r="G41" s="49"/>
      <c r="H41" s="49" t="str">
        <f>IF(D37&gt;D38,E37,E38)</f>
        <v>n</v>
      </c>
      <c r="I41" s="16"/>
    </row>
    <row r="42" spans="1:14" x14ac:dyDescent="0.55000000000000004">
      <c r="A42" s="16"/>
      <c r="B42" s="16"/>
      <c r="C42" s="16"/>
      <c r="D42" s="16"/>
      <c r="E42" s="16"/>
      <c r="F42" s="16"/>
      <c r="G42" s="49"/>
      <c r="H42" s="49" t="str">
        <f>IF(D45&gt;D46,E45,E46)</f>
        <v>ee</v>
      </c>
      <c r="I42" s="16"/>
    </row>
    <row r="43" spans="1:14" x14ac:dyDescent="0.55000000000000004">
      <c r="A43" s="49"/>
      <c r="B43" s="49" t="str">
        <f>VLOOKUP(2,Poules!$A$39:$B$42,2,0)</f>
        <v>r</v>
      </c>
      <c r="C43" s="16"/>
      <c r="D43" s="16"/>
      <c r="E43" s="16"/>
      <c r="F43" s="16"/>
      <c r="G43" s="16"/>
      <c r="H43" s="16"/>
      <c r="I43" s="16"/>
    </row>
    <row r="44" spans="1:14" x14ac:dyDescent="0.55000000000000004">
      <c r="A44" s="49"/>
      <c r="B44" s="49" t="str">
        <f>VLOOKUP(1,Poules!$A$48:$B$51,2,0)</f>
        <v>y</v>
      </c>
      <c r="C44" s="16"/>
      <c r="D44" s="16"/>
      <c r="E44" s="16"/>
      <c r="F44" s="16"/>
      <c r="G44" s="16"/>
      <c r="H44" s="16"/>
      <c r="I44" s="16"/>
    </row>
    <row r="45" spans="1:14" x14ac:dyDescent="0.55000000000000004">
      <c r="A45" s="16"/>
      <c r="B45" s="16"/>
      <c r="C45" s="16"/>
      <c r="D45" s="49"/>
      <c r="E45" s="49" t="str">
        <f>IF(A43&gt;A44,B43,B44)</f>
        <v>y</v>
      </c>
      <c r="F45" s="16"/>
      <c r="G45" s="16"/>
      <c r="H45" s="16"/>
      <c r="I45" s="16"/>
    </row>
    <row r="46" spans="1:14" x14ac:dyDescent="0.55000000000000004">
      <c r="A46" s="16"/>
      <c r="B46" s="16"/>
      <c r="D46" s="49"/>
      <c r="E46" s="49" t="str">
        <f>IF(A47&gt;A48,B47,B48)</f>
        <v>ee</v>
      </c>
    </row>
    <row r="47" spans="1:14" x14ac:dyDescent="0.55000000000000004">
      <c r="A47" s="49"/>
      <c r="B47" s="49" t="str">
        <f>VLOOKUP(2,Poules!$A$57:$B$60,2,0)</f>
        <v>cc</v>
      </c>
    </row>
    <row r="48" spans="1:14" x14ac:dyDescent="0.55000000000000004">
      <c r="A48" s="49"/>
      <c r="B48" s="49" t="str">
        <f>VLOOKUP(1,Poules!$A$66:$B$69,2,0)</f>
        <v>ee</v>
      </c>
    </row>
    <row r="49" spans="1:11" x14ac:dyDescent="0.55000000000000004">
      <c r="A49" s="16"/>
      <c r="B49" s="16"/>
      <c r="J49" s="49"/>
      <c r="K49" s="49" t="str">
        <f>IF(G41&gt;G42,H41,H42)</f>
        <v>ee</v>
      </c>
    </row>
    <row r="50" spans="1:11" x14ac:dyDescent="0.55000000000000004">
      <c r="A50" s="16"/>
      <c r="B50" s="16"/>
      <c r="J50" s="49"/>
      <c r="K50" s="49" t="str">
        <f>IF(G57&gt;G58,H57,H58)</f>
        <v>mmm</v>
      </c>
    </row>
    <row r="51" spans="1:11" x14ac:dyDescent="0.55000000000000004">
      <c r="A51" s="49"/>
      <c r="B51" s="49" t="str">
        <f>VLOOKUP(2,Poules!$A$75:$B$78,2,0)</f>
        <v>ii</v>
      </c>
    </row>
    <row r="52" spans="1:11" x14ac:dyDescent="0.55000000000000004">
      <c r="A52" s="49"/>
      <c r="B52" s="49" t="str">
        <f>VLOOKUP(1,Poules!$A$84:$B$87,2,0)</f>
        <v>oo</v>
      </c>
    </row>
    <row r="53" spans="1:11" x14ac:dyDescent="0.55000000000000004">
      <c r="A53" s="16"/>
      <c r="B53" s="16"/>
      <c r="D53" s="49"/>
      <c r="E53" s="49" t="str">
        <f>IF(A51&gt;A52,B51,B52)</f>
        <v>oo</v>
      </c>
    </row>
    <row r="54" spans="1:11" ht="14.7" thickBot="1" x14ac:dyDescent="0.6">
      <c r="A54" s="16"/>
      <c r="B54" s="16"/>
      <c r="D54" s="49"/>
      <c r="E54" s="49" t="str">
        <f>IF(A55&gt;A56,B55,B56)</f>
        <v>uu</v>
      </c>
    </row>
    <row r="55" spans="1:11" x14ac:dyDescent="0.55000000000000004">
      <c r="A55" s="47"/>
      <c r="B55" s="49" t="str">
        <f>VLOOKUP(2,Poules!$A$93:$B$96,2,0)</f>
        <v>ss</v>
      </c>
    </row>
    <row r="56" spans="1:11" ht="14.7" thickBot="1" x14ac:dyDescent="0.6">
      <c r="A56" s="48"/>
      <c r="B56" s="49" t="str">
        <f>VLOOKUP(1,Poules!$A$102:$B$105,2,0)</f>
        <v>uu</v>
      </c>
    </row>
    <row r="57" spans="1:11" x14ac:dyDescent="0.55000000000000004">
      <c r="A57" s="16"/>
      <c r="B57" s="16"/>
      <c r="G57" s="49"/>
      <c r="H57" s="49" t="str">
        <f>IF(D53&gt;D54,E53,E54)</f>
        <v>uu</v>
      </c>
    </row>
    <row r="58" spans="1:11" ht="14.7" thickBot="1" x14ac:dyDescent="0.6">
      <c r="A58" s="16"/>
      <c r="B58" s="16"/>
      <c r="G58" s="49"/>
      <c r="H58" s="49" t="str">
        <f>IF(D61&gt;D62,E61,E62)</f>
        <v>mmm</v>
      </c>
    </row>
    <row r="59" spans="1:11" x14ac:dyDescent="0.55000000000000004">
      <c r="A59" s="47"/>
      <c r="B59" s="49" t="str">
        <f>VLOOKUP(2,Poules!$A$111:$B$114,2,0)</f>
        <v>yy</v>
      </c>
    </row>
    <row r="60" spans="1:11" ht="14.7" thickBot="1" x14ac:dyDescent="0.6">
      <c r="A60" s="48"/>
      <c r="B60" s="49" t="str">
        <f>VLOOKUP(1,Poules!$A$120:$B$123,2,0)</f>
        <v>eee</v>
      </c>
    </row>
    <row r="61" spans="1:11" x14ac:dyDescent="0.55000000000000004">
      <c r="A61" s="16"/>
      <c r="B61" s="16"/>
      <c r="D61" s="49"/>
      <c r="E61" s="49" t="str">
        <f>IF(A59&gt;A60,B59,B60)</f>
        <v>eee</v>
      </c>
    </row>
    <row r="62" spans="1:11" x14ac:dyDescent="0.55000000000000004">
      <c r="A62" s="16"/>
      <c r="B62" s="16"/>
      <c r="D62" s="49"/>
      <c r="E62" s="49" t="str">
        <f>IF(A63&gt;A64,B63,B64)</f>
        <v>mmm</v>
      </c>
    </row>
    <row r="63" spans="1:11" x14ac:dyDescent="0.55000000000000004">
      <c r="A63" s="49"/>
      <c r="B63" s="49" t="str">
        <f>VLOOKUP(2,Poules!$A$129:$B$132,2,0)</f>
        <v>iii</v>
      </c>
    </row>
    <row r="64" spans="1:11" x14ac:dyDescent="0.55000000000000004">
      <c r="A64" s="49"/>
      <c r="B64" s="49" t="str">
        <f>VLOOKUP(1,Poules!$A$138:$B$141,2,0)</f>
        <v>mmm</v>
      </c>
    </row>
    <row r="65" spans="1:2" x14ac:dyDescent="0.55000000000000004">
      <c r="A65" s="16"/>
      <c r="B65" s="16"/>
    </row>
  </sheetData>
  <mergeCells count="5">
    <mergeCell ref="A1:B1"/>
    <mergeCell ref="D1:E1"/>
    <mergeCell ref="G1:H1"/>
    <mergeCell ref="J1:K1"/>
    <mergeCell ref="M1:N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51CE-8E2B-4F04-B54A-94E9E818AB27}">
  <sheetPr codeName="Blad9"/>
  <dimension ref="A1:N65"/>
  <sheetViews>
    <sheetView topLeftCell="A25" zoomScale="70" zoomScaleNormal="70" workbookViewId="0">
      <selection activeCell="K38" sqref="K38"/>
    </sheetView>
  </sheetViews>
  <sheetFormatPr defaultRowHeight="14.4" x14ac:dyDescent="0.55000000000000004"/>
  <cols>
    <col min="1" max="1" width="3.578125" customWidth="1"/>
    <col min="2" max="2" width="30.578125" customWidth="1"/>
    <col min="3" max="3" width="10.578125" customWidth="1"/>
    <col min="4" max="4" width="3.578125" customWidth="1"/>
    <col min="5" max="5" width="30.578125" customWidth="1"/>
    <col min="6" max="6" width="10.578125" customWidth="1"/>
    <col min="7" max="7" width="3.578125" customWidth="1"/>
    <col min="8" max="8" width="30.578125" customWidth="1"/>
    <col min="9" max="9" width="10.578125" customWidth="1"/>
    <col min="10" max="10" width="3.578125" customWidth="1"/>
    <col min="11" max="11" width="30.578125" customWidth="1"/>
    <col min="13" max="13" width="3.578125" customWidth="1"/>
    <col min="14" max="14" width="30.578125" customWidth="1"/>
    <col min="16" max="16" width="30.578125" customWidth="1"/>
  </cols>
  <sheetData>
    <row r="1" spans="1:14" x14ac:dyDescent="0.55000000000000004">
      <c r="A1" s="29" t="s">
        <v>42</v>
      </c>
      <c r="B1" s="29"/>
      <c r="D1" s="29" t="s">
        <v>43</v>
      </c>
      <c r="E1" s="29"/>
      <c r="G1" s="29" t="s">
        <v>44</v>
      </c>
      <c r="H1" s="29"/>
      <c r="J1" s="29" t="s">
        <v>45</v>
      </c>
      <c r="K1" s="29"/>
      <c r="M1" s="29" t="s">
        <v>46</v>
      </c>
      <c r="N1" s="29"/>
    </row>
    <row r="2" spans="1:14" x14ac:dyDescent="0.55000000000000004">
      <c r="A2" s="16"/>
      <c r="B2" s="16"/>
      <c r="C2" s="16"/>
      <c r="D2" s="16"/>
      <c r="E2" s="16"/>
      <c r="F2" s="16"/>
      <c r="G2" s="16"/>
      <c r="H2" s="16"/>
      <c r="I2" s="16"/>
    </row>
    <row r="3" spans="1:14" x14ac:dyDescent="0.55000000000000004">
      <c r="A3" s="49"/>
      <c r="B3" s="49" t="str">
        <f>VLOOKUP(3,Poules!$A$3:$B$6,2,0)</f>
        <v>a</v>
      </c>
      <c r="C3" s="16"/>
      <c r="D3" s="16"/>
      <c r="E3" s="16"/>
      <c r="F3" s="16"/>
      <c r="G3" s="16"/>
      <c r="H3" s="16"/>
      <c r="I3" s="16"/>
    </row>
    <row r="4" spans="1:14" x14ac:dyDescent="0.55000000000000004">
      <c r="A4" s="49"/>
      <c r="B4" s="49" t="str">
        <f>VLOOKUP(4,Poules!$A$12:$B$15,2,0)</f>
        <v>f</v>
      </c>
      <c r="C4" s="16"/>
      <c r="D4" s="16"/>
      <c r="E4" s="16"/>
      <c r="F4" s="16"/>
      <c r="G4" s="16"/>
      <c r="H4" s="16"/>
      <c r="I4" s="16"/>
    </row>
    <row r="5" spans="1:14" x14ac:dyDescent="0.55000000000000004">
      <c r="A5" s="16"/>
      <c r="B5" s="16"/>
      <c r="C5" s="16"/>
      <c r="D5" s="49"/>
      <c r="E5" s="49" t="str">
        <f>IF(A3&gt;A4,B3,B4)</f>
        <v>f</v>
      </c>
      <c r="F5" s="16"/>
      <c r="G5" s="16"/>
      <c r="H5" s="16"/>
      <c r="I5" s="16"/>
    </row>
    <row r="6" spans="1:14" x14ac:dyDescent="0.55000000000000004">
      <c r="A6" s="16"/>
      <c r="B6" s="16"/>
      <c r="C6" s="16"/>
      <c r="D6" s="49"/>
      <c r="E6" s="49" t="str">
        <f>IF(A7&gt;A8,B7,B8)</f>
        <v>m</v>
      </c>
      <c r="F6" s="16"/>
      <c r="G6" s="16"/>
      <c r="H6" s="16"/>
      <c r="I6" s="16"/>
    </row>
    <row r="7" spans="1:14" x14ac:dyDescent="0.55000000000000004">
      <c r="A7" s="49"/>
      <c r="B7" s="49" t="str">
        <f>VLOOKUP(3,Poules!$A$21:$B$24,2,0)</f>
        <v>k</v>
      </c>
      <c r="C7" s="16"/>
      <c r="D7" s="16"/>
      <c r="E7" s="16"/>
      <c r="F7" s="16"/>
      <c r="G7" s="16"/>
      <c r="H7" s="16"/>
      <c r="I7" s="16"/>
    </row>
    <row r="8" spans="1:14" ht="14.7" thickBot="1" x14ac:dyDescent="0.6">
      <c r="A8" s="49"/>
      <c r="B8" s="49" t="str">
        <f>VLOOKUP(4,Poules!$A$30:$B$33,2,0)</f>
        <v>m</v>
      </c>
      <c r="C8" s="16"/>
      <c r="D8" s="16"/>
      <c r="E8" s="16"/>
      <c r="F8" s="16"/>
      <c r="G8" s="16"/>
      <c r="H8" s="16"/>
      <c r="I8" s="16"/>
    </row>
    <row r="9" spans="1:14" x14ac:dyDescent="0.55000000000000004">
      <c r="A9" s="16"/>
      <c r="B9" s="16"/>
      <c r="C9" s="16"/>
      <c r="F9" s="16"/>
      <c r="G9" s="47"/>
      <c r="H9" s="49" t="str">
        <f>IF(D5&gt;D6,E5,E6)</f>
        <v>m</v>
      </c>
      <c r="I9" s="16"/>
    </row>
    <row r="10" spans="1:14" ht="14.7" thickBot="1" x14ac:dyDescent="0.6">
      <c r="A10" s="16"/>
      <c r="B10" s="16"/>
      <c r="C10" s="16"/>
      <c r="D10" s="16"/>
      <c r="E10" s="16"/>
      <c r="F10" s="16"/>
      <c r="G10" s="48"/>
      <c r="H10" s="49" t="str">
        <f>IF(D13&gt;D14,E13,E14)</f>
        <v>dd</v>
      </c>
      <c r="I10" s="16"/>
    </row>
    <row r="11" spans="1:14" x14ac:dyDescent="0.55000000000000004">
      <c r="A11" s="49"/>
      <c r="B11" s="49" t="str">
        <f>VLOOKUP(3,Poules!$A$39:$B$42,2,0)</f>
        <v>q</v>
      </c>
      <c r="C11" s="16"/>
      <c r="D11" s="16"/>
      <c r="E11" s="16"/>
      <c r="F11" s="16"/>
      <c r="G11" s="16"/>
      <c r="H11" s="16"/>
      <c r="I11" s="16"/>
    </row>
    <row r="12" spans="1:14" x14ac:dyDescent="0.55000000000000004">
      <c r="A12" s="49"/>
      <c r="B12" s="49" t="str">
        <f>VLOOKUP(4,Poules!$A$48:$B$51,2,0)</f>
        <v>w</v>
      </c>
      <c r="C12" s="16"/>
      <c r="D12" s="16"/>
      <c r="E12" s="16"/>
      <c r="F12" s="16"/>
      <c r="G12" s="16"/>
      <c r="H12" s="16"/>
      <c r="I12" s="16"/>
    </row>
    <row r="13" spans="1:14" x14ac:dyDescent="0.55000000000000004">
      <c r="A13" s="16"/>
      <c r="B13" s="16"/>
      <c r="C13" s="16"/>
      <c r="D13" s="49"/>
      <c r="E13" s="49" t="str">
        <f>IF(A11&gt;A12,B11,B12)</f>
        <v>w</v>
      </c>
      <c r="F13" s="16"/>
      <c r="G13" s="16"/>
      <c r="H13" s="16"/>
      <c r="I13" s="16"/>
    </row>
    <row r="14" spans="1:14" x14ac:dyDescent="0.55000000000000004">
      <c r="A14" s="16"/>
      <c r="B14" s="16"/>
      <c r="C14" s="16"/>
      <c r="D14" s="49"/>
      <c r="E14" s="49" t="str">
        <f>IF(A15&gt;A16,B15,B16)</f>
        <v>dd</v>
      </c>
      <c r="F14" s="16"/>
      <c r="G14" s="16"/>
      <c r="H14" s="16"/>
      <c r="I14" s="16"/>
    </row>
    <row r="15" spans="1:14" x14ac:dyDescent="0.55000000000000004">
      <c r="A15" s="49"/>
      <c r="B15" s="49" t="str">
        <f>VLOOKUP(3,Poules!$A$57:$B$60,2,0)</f>
        <v>bb</v>
      </c>
      <c r="C15" s="16"/>
      <c r="D15" s="16"/>
      <c r="E15" s="16"/>
      <c r="F15" s="16"/>
      <c r="G15" s="16"/>
      <c r="H15" s="16"/>
      <c r="I15" s="16"/>
    </row>
    <row r="16" spans="1:14" x14ac:dyDescent="0.55000000000000004">
      <c r="A16" s="49"/>
      <c r="B16" s="49" t="str">
        <f>VLOOKUP(4,Poules!$A$66:$B$69,2,0)</f>
        <v>dd</v>
      </c>
      <c r="C16" s="16"/>
      <c r="D16" s="16"/>
      <c r="E16" s="16"/>
      <c r="F16" s="16"/>
      <c r="G16" s="16"/>
      <c r="H16" s="16"/>
      <c r="I16" s="16"/>
    </row>
    <row r="17" spans="1:14" x14ac:dyDescent="0.55000000000000004">
      <c r="A17" s="16"/>
      <c r="B17" s="16"/>
      <c r="C17" s="16"/>
      <c r="D17" s="16"/>
      <c r="E17" s="16"/>
      <c r="F17" s="16"/>
      <c r="G17" s="16"/>
      <c r="H17" s="16"/>
      <c r="I17" s="16"/>
      <c r="J17" s="49"/>
      <c r="K17" s="49" t="str">
        <f>IF(G9&gt;G10,H9,H10)</f>
        <v>dd</v>
      </c>
    </row>
    <row r="18" spans="1:14" x14ac:dyDescent="0.55000000000000004">
      <c r="A18" s="16"/>
      <c r="B18" s="16"/>
      <c r="C18" s="16"/>
      <c r="F18" s="16"/>
      <c r="G18" s="16"/>
      <c r="H18" s="16"/>
      <c r="I18" s="16"/>
      <c r="J18" s="49"/>
      <c r="K18" s="49" t="str">
        <f>IF(G25&gt;G26,H25,H26)</f>
        <v>jjj</v>
      </c>
    </row>
    <row r="19" spans="1:14" x14ac:dyDescent="0.55000000000000004">
      <c r="A19" s="49"/>
      <c r="B19" s="49" t="str">
        <f>VLOOKUP(3,Poules!$A$75:$B$78,2,0)</f>
        <v>hh</v>
      </c>
      <c r="C19" s="16"/>
      <c r="D19" s="16"/>
      <c r="E19" s="16"/>
      <c r="F19" s="16"/>
      <c r="G19" s="16"/>
      <c r="H19" s="16"/>
      <c r="I19" s="16"/>
    </row>
    <row r="20" spans="1:14" x14ac:dyDescent="0.55000000000000004">
      <c r="A20" s="49"/>
      <c r="B20" s="49" t="str">
        <f>VLOOKUP(4,Poules!$A$84:$B$87,2,0)</f>
        <v>mm</v>
      </c>
      <c r="C20" s="16"/>
      <c r="D20" s="16"/>
      <c r="E20" s="16"/>
      <c r="F20" s="16"/>
      <c r="G20" s="16"/>
      <c r="H20" s="16"/>
      <c r="I20" s="16"/>
    </row>
    <row r="21" spans="1:14" x14ac:dyDescent="0.55000000000000004">
      <c r="A21" s="16"/>
      <c r="B21" s="16"/>
      <c r="C21" s="16"/>
      <c r="D21" s="49"/>
      <c r="E21" s="49" t="str">
        <f>IF(A19&gt;A20,B19,B20)</f>
        <v>mm</v>
      </c>
      <c r="F21" s="16"/>
      <c r="G21" s="16"/>
      <c r="H21" s="16"/>
      <c r="I21" s="16"/>
    </row>
    <row r="22" spans="1:14" ht="14.7" thickBot="1" x14ac:dyDescent="0.6">
      <c r="A22" s="16"/>
      <c r="B22" s="16"/>
      <c r="C22" s="16"/>
      <c r="D22" s="49"/>
      <c r="E22" s="49" t="str">
        <f>IF(A23&gt;A24,B23,B24)</f>
        <v>tt</v>
      </c>
      <c r="F22" s="16"/>
      <c r="G22" s="16"/>
      <c r="H22" s="16"/>
      <c r="I22" s="16"/>
    </row>
    <row r="23" spans="1:14" x14ac:dyDescent="0.55000000000000004">
      <c r="A23" s="47"/>
      <c r="B23" s="49" t="str">
        <f>VLOOKUP(3,Poules!$A$93:$B$96,2,0)</f>
        <v>rr</v>
      </c>
      <c r="C23" s="16"/>
      <c r="D23" s="16"/>
      <c r="E23" s="16"/>
      <c r="F23" s="16"/>
      <c r="G23" s="16"/>
      <c r="H23" s="16"/>
      <c r="I23" s="16"/>
    </row>
    <row r="24" spans="1:14" ht="14.7" thickBot="1" x14ac:dyDescent="0.6">
      <c r="A24" s="48"/>
      <c r="B24" s="49" t="str">
        <f>VLOOKUP(4,Poules!$A$102:$B$105,2,0)</f>
        <v>tt</v>
      </c>
      <c r="C24" s="16"/>
      <c r="D24" s="16"/>
      <c r="E24" s="16"/>
      <c r="F24" s="16"/>
      <c r="G24" s="16"/>
      <c r="H24" s="16"/>
      <c r="I24" s="16"/>
    </row>
    <row r="25" spans="1:14" x14ac:dyDescent="0.55000000000000004">
      <c r="A25" s="16"/>
      <c r="B25" s="16"/>
      <c r="C25" s="16"/>
      <c r="D25" s="16"/>
      <c r="E25" s="16"/>
      <c r="F25" s="16"/>
      <c r="G25" s="49"/>
      <c r="H25" s="49" t="str">
        <f>IF(D21&gt;D22,E21,E22)</f>
        <v>tt</v>
      </c>
      <c r="I25" s="16"/>
    </row>
    <row r="26" spans="1:14" ht="14.7" thickBot="1" x14ac:dyDescent="0.6">
      <c r="A26" s="16"/>
      <c r="B26" s="16"/>
      <c r="C26" s="16"/>
      <c r="F26" s="16"/>
      <c r="G26" s="49"/>
      <c r="H26" s="49" t="str">
        <f>IF(D29&gt;D30,E29,E30)</f>
        <v>jjj</v>
      </c>
      <c r="I26" s="16"/>
    </row>
    <row r="27" spans="1:14" x14ac:dyDescent="0.55000000000000004">
      <c r="A27" s="47"/>
      <c r="B27" s="49" t="str">
        <f>VLOOKUP(3,Poules!$A$111:$B$114,2,0)</f>
        <v>xx</v>
      </c>
      <c r="C27" s="16"/>
      <c r="D27" s="16"/>
      <c r="E27" s="16"/>
      <c r="F27" s="16"/>
      <c r="G27" s="16"/>
      <c r="H27" s="16"/>
      <c r="I27" s="16"/>
    </row>
    <row r="28" spans="1:14" ht="14.7" thickBot="1" x14ac:dyDescent="0.6">
      <c r="A28" s="48"/>
      <c r="B28" s="49" t="str">
        <f>VLOOKUP(4,Poules!$A$120:$B$123,2,0)</f>
        <v>ccc</v>
      </c>
      <c r="C28" s="16"/>
      <c r="D28" s="16"/>
      <c r="E28" s="16"/>
      <c r="F28" s="16"/>
      <c r="G28" s="16"/>
      <c r="H28" s="16"/>
      <c r="I28" s="16"/>
    </row>
    <row r="29" spans="1:14" x14ac:dyDescent="0.55000000000000004">
      <c r="A29" s="16"/>
      <c r="B29" s="16"/>
      <c r="C29" s="16"/>
      <c r="D29" s="49"/>
      <c r="E29" s="49" t="str">
        <f>IF(A27&gt;A28,B27,B28)</f>
        <v>ccc</v>
      </c>
      <c r="F29" s="16"/>
      <c r="G29" s="16"/>
      <c r="H29" s="16"/>
      <c r="I29" s="16"/>
    </row>
    <row r="30" spans="1:14" x14ac:dyDescent="0.55000000000000004">
      <c r="A30" s="16"/>
      <c r="B30" s="16"/>
      <c r="C30" s="16"/>
      <c r="D30" s="49"/>
      <c r="E30" s="49" t="str">
        <f>IF(A31&gt;A32,B31,B32)</f>
        <v>jjj</v>
      </c>
      <c r="F30" s="16"/>
      <c r="G30" s="16"/>
      <c r="H30" s="16"/>
      <c r="I30" s="16"/>
    </row>
    <row r="31" spans="1:14" ht="14.7" thickBot="1" x14ac:dyDescent="0.6">
      <c r="A31" s="49"/>
      <c r="B31" s="49" t="str">
        <f>VLOOKUP(3,Poules!$A$129:$B$132,2,0)</f>
        <v>hhh</v>
      </c>
      <c r="C31" s="16"/>
      <c r="D31" s="16"/>
      <c r="E31" s="16"/>
      <c r="F31" s="16"/>
      <c r="G31" s="16"/>
      <c r="H31" s="16"/>
      <c r="I31" s="16"/>
    </row>
    <row r="32" spans="1:14" x14ac:dyDescent="0.55000000000000004">
      <c r="A32" s="49"/>
      <c r="B32" s="49" t="str">
        <f>VLOOKUP(4,Poules!$A$138:$B$141,2,0)</f>
        <v>jjj</v>
      </c>
      <c r="C32" s="16"/>
      <c r="D32" s="16"/>
      <c r="E32" s="16"/>
      <c r="F32" s="16"/>
      <c r="G32" s="16"/>
      <c r="H32" s="16"/>
      <c r="I32" s="16"/>
      <c r="M32" s="47"/>
      <c r="N32" s="49" t="str">
        <f>IF(J17&gt;J18,K17,K18)</f>
        <v>jjj</v>
      </c>
    </row>
    <row r="33" spans="1:14" ht="14.7" thickBot="1" x14ac:dyDescent="0.6">
      <c r="A33" s="16"/>
      <c r="B33" s="16"/>
      <c r="C33" s="16"/>
      <c r="D33" s="16"/>
      <c r="E33" s="16"/>
      <c r="F33" s="16"/>
      <c r="G33" s="16"/>
      <c r="H33" s="16"/>
      <c r="I33" s="16"/>
      <c r="M33" s="48"/>
      <c r="N33" s="49" t="str">
        <f>IF(J49&gt;J50,K49,K50)</f>
        <v>ppp</v>
      </c>
    </row>
    <row r="34" spans="1:14" x14ac:dyDescent="0.55000000000000004">
      <c r="A34" s="16"/>
      <c r="B34" s="16"/>
      <c r="C34" s="16"/>
      <c r="D34" s="16"/>
      <c r="E34" s="16"/>
      <c r="F34" s="16"/>
      <c r="G34" s="16"/>
      <c r="H34" s="16"/>
      <c r="I34" s="16"/>
    </row>
    <row r="35" spans="1:14" x14ac:dyDescent="0.55000000000000004">
      <c r="A35" s="49"/>
      <c r="B35" s="49" t="str">
        <f>VLOOKUP(4,Poules!$A$3:$B$6,2,0)</f>
        <v>c</v>
      </c>
      <c r="C35" s="16"/>
      <c r="D35" s="16"/>
      <c r="E35" s="16"/>
      <c r="F35" s="16"/>
      <c r="G35" s="16"/>
      <c r="H35" s="16"/>
      <c r="I35" s="16"/>
    </row>
    <row r="36" spans="1:14" x14ac:dyDescent="0.55000000000000004">
      <c r="A36" s="49"/>
      <c r="B36" s="49" t="str">
        <f>VLOOKUP(3,Poules!$A$12:$B$15,2,0)</f>
        <v>e</v>
      </c>
      <c r="C36" s="16"/>
      <c r="D36" s="16"/>
      <c r="E36" s="16"/>
      <c r="F36" s="16"/>
      <c r="G36" s="16"/>
      <c r="H36" s="16"/>
      <c r="I36" s="16"/>
    </row>
    <row r="37" spans="1:14" x14ac:dyDescent="0.55000000000000004">
      <c r="A37" s="16"/>
      <c r="B37" s="16"/>
      <c r="C37" s="16"/>
      <c r="D37" s="49"/>
      <c r="E37" s="49" t="str">
        <f>IF(A35&gt;A36,B35,B36)</f>
        <v>e</v>
      </c>
      <c r="F37" s="16"/>
      <c r="G37" s="16"/>
      <c r="H37" s="16"/>
      <c r="I37" s="16"/>
      <c r="N37" s="52" t="s">
        <v>70</v>
      </c>
    </row>
    <row r="38" spans="1:14" x14ac:dyDescent="0.55000000000000004">
      <c r="A38" s="16"/>
      <c r="B38" s="16"/>
      <c r="C38" s="16"/>
      <c r="D38" s="49"/>
      <c r="E38" s="49" t="str">
        <f>IF(A39&gt;A40,B39,B40)</f>
        <v>p</v>
      </c>
      <c r="F38" s="16"/>
      <c r="G38" s="16"/>
      <c r="H38" s="16"/>
      <c r="I38" s="16"/>
      <c r="N38" s="50" t="str">
        <f>IF(M32&gt;M33,N32,N33)</f>
        <v>ppp</v>
      </c>
    </row>
    <row r="39" spans="1:14" x14ac:dyDescent="0.55000000000000004">
      <c r="A39" s="49"/>
      <c r="B39" s="49" t="str">
        <f>VLOOKUP(4,Poules!$A$21:$B$24,2,0)</f>
        <v>i</v>
      </c>
      <c r="C39" s="16"/>
      <c r="D39" s="16"/>
      <c r="E39" s="16"/>
      <c r="F39" s="16"/>
      <c r="G39" s="16"/>
      <c r="H39" s="16"/>
      <c r="I39" s="16"/>
    </row>
    <row r="40" spans="1:14" x14ac:dyDescent="0.55000000000000004">
      <c r="A40" s="49"/>
      <c r="B40" s="49" t="str">
        <f>VLOOKUP(3,Poules!$A$30:$B$33,2,0)</f>
        <v>p</v>
      </c>
      <c r="C40" s="16"/>
      <c r="D40" s="16"/>
      <c r="E40" s="16"/>
      <c r="F40" s="16"/>
      <c r="G40" s="16"/>
      <c r="H40" s="16"/>
      <c r="I40" s="16"/>
    </row>
    <row r="41" spans="1:14" x14ac:dyDescent="0.55000000000000004">
      <c r="A41" s="16"/>
      <c r="B41" s="16"/>
      <c r="C41" s="16"/>
      <c r="D41" s="16"/>
      <c r="E41" s="16"/>
      <c r="F41" s="16"/>
      <c r="G41" s="49"/>
      <c r="H41" s="49" t="str">
        <f>IF(D37&gt;D38,E37,E38)</f>
        <v>p</v>
      </c>
      <c r="I41" s="16"/>
    </row>
    <row r="42" spans="1:14" x14ac:dyDescent="0.55000000000000004">
      <c r="A42" s="16"/>
      <c r="B42" s="16"/>
      <c r="C42" s="16"/>
      <c r="D42" s="16"/>
      <c r="E42" s="16"/>
      <c r="F42" s="16"/>
      <c r="G42" s="49"/>
      <c r="H42" s="49" t="str">
        <f>IF(D45&gt;D46,E45,E46)</f>
        <v>gg</v>
      </c>
      <c r="I42" s="16"/>
    </row>
    <row r="43" spans="1:14" x14ac:dyDescent="0.55000000000000004">
      <c r="A43" s="49"/>
      <c r="B43" s="49" t="str">
        <f>VLOOKUP(4,Poules!$A$39:$B$42,2,0)</f>
        <v>s</v>
      </c>
      <c r="C43" s="16"/>
      <c r="D43" s="16"/>
      <c r="E43" s="16"/>
      <c r="F43" s="16"/>
      <c r="G43" s="16"/>
      <c r="H43" s="16"/>
      <c r="I43" s="16"/>
    </row>
    <row r="44" spans="1:14" x14ac:dyDescent="0.55000000000000004">
      <c r="A44" s="49"/>
      <c r="B44" s="49" t="str">
        <f>VLOOKUP(3,Poules!$A$48:$B$51,2,0)</f>
        <v>v</v>
      </c>
      <c r="C44" s="16"/>
      <c r="D44" s="16"/>
      <c r="E44" s="16"/>
      <c r="F44" s="16"/>
      <c r="G44" s="16"/>
      <c r="H44" s="16"/>
      <c r="I44" s="16"/>
    </row>
    <row r="45" spans="1:14" x14ac:dyDescent="0.55000000000000004">
      <c r="A45" s="16"/>
      <c r="B45" s="16"/>
      <c r="C45" s="16"/>
      <c r="D45" s="49"/>
      <c r="E45" s="49" t="str">
        <f>IF(A43&gt;A44,B43,B44)</f>
        <v>v</v>
      </c>
      <c r="F45" s="16"/>
      <c r="G45" s="16"/>
      <c r="H45" s="16"/>
      <c r="I45" s="16"/>
    </row>
    <row r="46" spans="1:14" x14ac:dyDescent="0.55000000000000004">
      <c r="A46" s="16"/>
      <c r="B46" s="16"/>
      <c r="D46" s="49"/>
      <c r="E46" s="49" t="str">
        <f>IF(A47&gt;A48,B47,B48)</f>
        <v>gg</v>
      </c>
    </row>
    <row r="47" spans="1:14" x14ac:dyDescent="0.55000000000000004">
      <c r="A47" s="49"/>
      <c r="B47" s="49" t="str">
        <f>VLOOKUP(4,Poules!$A$57:$B$60,2,0)</f>
        <v>z</v>
      </c>
    </row>
    <row r="48" spans="1:14" x14ac:dyDescent="0.55000000000000004">
      <c r="A48" s="49"/>
      <c r="B48" s="49" t="str">
        <f>VLOOKUP(3,Poules!$A$66:$B$69,2,0)</f>
        <v>gg</v>
      </c>
    </row>
    <row r="49" spans="1:11" x14ac:dyDescent="0.55000000000000004">
      <c r="A49" s="16"/>
      <c r="B49" s="16"/>
      <c r="J49" s="49"/>
      <c r="K49" s="49" t="str">
        <f>IF(G41&gt;G42,H41,H42)</f>
        <v>gg</v>
      </c>
    </row>
    <row r="50" spans="1:11" x14ac:dyDescent="0.55000000000000004">
      <c r="A50" s="16"/>
      <c r="B50" s="16"/>
      <c r="J50" s="49"/>
      <c r="K50" s="49" t="str">
        <f>IF(G57&gt;G58,H57,H58)</f>
        <v>ppp</v>
      </c>
    </row>
    <row r="51" spans="1:11" x14ac:dyDescent="0.55000000000000004">
      <c r="A51" s="49"/>
      <c r="B51" s="49" t="str">
        <f>VLOOKUP(4,Poules!$A$75:$B$78,2,0)</f>
        <v>jj</v>
      </c>
    </row>
    <row r="52" spans="1:11" x14ac:dyDescent="0.55000000000000004">
      <c r="A52" s="49"/>
      <c r="B52" s="49" t="str">
        <f>VLOOKUP(3,Poules!$A$84:$B$87,2,0)</f>
        <v>ll</v>
      </c>
    </row>
    <row r="53" spans="1:11" x14ac:dyDescent="0.55000000000000004">
      <c r="A53" s="16"/>
      <c r="B53" s="16"/>
      <c r="D53" s="49"/>
      <c r="E53" s="49" t="str">
        <f>IF(A51&gt;A52,B51,B52)</f>
        <v>ll</v>
      </c>
    </row>
    <row r="54" spans="1:11" ht="14.7" thickBot="1" x14ac:dyDescent="0.6">
      <c r="A54" s="16"/>
      <c r="B54" s="16"/>
      <c r="D54" s="49"/>
      <c r="E54" s="49" t="str">
        <f>IF(A55&gt;A56,B55,B56)</f>
        <v>ww</v>
      </c>
    </row>
    <row r="55" spans="1:11" x14ac:dyDescent="0.55000000000000004">
      <c r="A55" s="47"/>
      <c r="B55" s="49" t="str">
        <f>VLOOKUP(4,Poules!$A$93:$B$96,2,0)</f>
        <v>pp</v>
      </c>
    </row>
    <row r="56" spans="1:11" ht="14.7" thickBot="1" x14ac:dyDescent="0.6">
      <c r="A56" s="48"/>
      <c r="B56" s="49" t="str">
        <f>VLOOKUP(3,Poules!$A$102:$B$105,2,0)</f>
        <v>ww</v>
      </c>
    </row>
    <row r="57" spans="1:11" x14ac:dyDescent="0.55000000000000004">
      <c r="A57" s="16"/>
      <c r="B57" s="16"/>
      <c r="G57" s="49"/>
      <c r="H57" s="49" t="str">
        <f>IF(D53&gt;D54,E53,E54)</f>
        <v>ww</v>
      </c>
    </row>
    <row r="58" spans="1:11" ht="14.7" thickBot="1" x14ac:dyDescent="0.6">
      <c r="A58" s="16"/>
      <c r="B58" s="16"/>
      <c r="G58" s="49"/>
      <c r="H58" s="49" t="str">
        <f>IF(D61&gt;D62,E61,E62)</f>
        <v>ppp</v>
      </c>
    </row>
    <row r="59" spans="1:11" x14ac:dyDescent="0.55000000000000004">
      <c r="A59" s="47"/>
      <c r="B59" s="49" t="str">
        <f>VLOOKUP(4,Poules!$A$111:$B$114,2,0)</f>
        <v>zz</v>
      </c>
    </row>
    <row r="60" spans="1:11" ht="14.7" thickBot="1" x14ac:dyDescent="0.6">
      <c r="A60" s="48"/>
      <c r="B60" s="49" t="str">
        <f>VLOOKUP(3,Poules!$A$120:$B$123,2,0)</f>
        <v>bbb</v>
      </c>
    </row>
    <row r="61" spans="1:11" x14ac:dyDescent="0.55000000000000004">
      <c r="A61" s="16"/>
      <c r="B61" s="16"/>
      <c r="D61" s="49"/>
      <c r="E61" s="49" t="str">
        <f>IF(A59&gt;A60,B59,B60)</f>
        <v>bbb</v>
      </c>
    </row>
    <row r="62" spans="1:11" x14ac:dyDescent="0.55000000000000004">
      <c r="A62" s="16"/>
      <c r="B62" s="16"/>
      <c r="D62" s="49"/>
      <c r="E62" s="49" t="str">
        <f>IF(A63&gt;A64,B63,B64)</f>
        <v>ppp</v>
      </c>
    </row>
    <row r="63" spans="1:11" x14ac:dyDescent="0.55000000000000004">
      <c r="A63" s="49"/>
      <c r="B63" s="49" t="str">
        <f>VLOOKUP(4,Poules!$A$129:$B$132,2,0)</f>
        <v>fff</v>
      </c>
    </row>
    <row r="64" spans="1:11" x14ac:dyDescent="0.55000000000000004">
      <c r="A64" s="49"/>
      <c r="B64" s="49" t="str">
        <f>VLOOKUP(3,Poules!$A$138:$B$141,2,0)</f>
        <v>ppp</v>
      </c>
    </row>
    <row r="65" spans="1:2" x14ac:dyDescent="0.55000000000000004">
      <c r="A65" s="16"/>
      <c r="B65" s="16"/>
    </row>
  </sheetData>
  <mergeCells count="5">
    <mergeCell ref="A1:B1"/>
    <mergeCell ref="D1:E1"/>
    <mergeCell ref="G1:H1"/>
    <mergeCell ref="J1:K1"/>
    <mergeCell ref="M1:N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BF452-D626-45AB-A686-2CF8F08B8535}">
  <sheetPr codeName="Blad6"/>
  <dimension ref="A1:S357"/>
  <sheetViews>
    <sheetView zoomScaleNormal="100" workbookViewId="0">
      <selection activeCell="A5" sqref="A5"/>
    </sheetView>
  </sheetViews>
  <sheetFormatPr defaultRowHeight="14.4" x14ac:dyDescent="0.55000000000000004"/>
  <cols>
    <col min="1" max="1" width="35.578125" customWidth="1"/>
    <col min="4" max="4" width="9.1015625" customWidth="1"/>
    <col min="5" max="5" width="6.578125" style="9" customWidth="1"/>
    <col min="6" max="6" width="35.578125" customWidth="1"/>
    <col min="9" max="9" width="8.1015625" customWidth="1"/>
    <col min="10" max="10" width="35.578125" customWidth="1"/>
    <col min="14" max="14" width="6.578125" style="9" customWidth="1"/>
    <col min="15" max="15" width="35.578125" customWidth="1"/>
  </cols>
  <sheetData>
    <row r="1" spans="1:19" x14ac:dyDescent="0.5500000000000000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9" ht="15" customHeight="1" x14ac:dyDescent="0.55000000000000004">
      <c r="A2" s="8" t="s">
        <v>3</v>
      </c>
      <c r="B2" s="8"/>
      <c r="C2" s="8"/>
      <c r="D2" s="8"/>
      <c r="F2" s="8" t="str">
        <f>A2</f>
        <v>Poule 1</v>
      </c>
      <c r="G2" s="8"/>
      <c r="H2" s="8"/>
      <c r="I2" s="8"/>
      <c r="J2" s="8" t="s">
        <v>4</v>
      </c>
      <c r="K2" s="8"/>
      <c r="L2" s="8"/>
      <c r="M2" s="8"/>
      <c r="O2" s="8" t="str">
        <f>J2</f>
        <v>Poule 2</v>
      </c>
      <c r="P2" s="8"/>
      <c r="Q2" s="8"/>
      <c r="R2" s="8"/>
    </row>
    <row r="3" spans="1:19" ht="15" customHeight="1" x14ac:dyDescent="0.55000000000000004">
      <c r="A3" s="33" t="s">
        <v>40</v>
      </c>
      <c r="B3" s="34"/>
      <c r="C3" s="34"/>
      <c r="D3" s="35"/>
      <c r="F3" s="33" t="str">
        <f>A3</f>
        <v>Best of 3</v>
      </c>
      <c r="G3" s="34"/>
      <c r="H3" s="34"/>
      <c r="I3" s="35"/>
      <c r="J3" s="33" t="s">
        <v>40</v>
      </c>
      <c r="K3" s="34"/>
      <c r="L3" s="34"/>
      <c r="M3" s="35"/>
      <c r="O3" s="33" t="str">
        <f>J3</f>
        <v>Best of 3</v>
      </c>
      <c r="P3" s="34"/>
      <c r="Q3" s="34"/>
      <c r="R3" s="35"/>
    </row>
    <row r="4" spans="1:19" ht="15" customHeight="1" x14ac:dyDescent="0.55000000000000004">
      <c r="A4" s="2" t="s">
        <v>38</v>
      </c>
      <c r="B4" s="2" t="s">
        <v>37</v>
      </c>
      <c r="C4" s="2">
        <v>180</v>
      </c>
      <c r="D4" s="2" t="s">
        <v>41</v>
      </c>
      <c r="F4" s="1" t="s">
        <v>38</v>
      </c>
      <c r="G4" s="1" t="s">
        <v>37</v>
      </c>
      <c r="H4" s="1">
        <v>180</v>
      </c>
      <c r="I4" s="1" t="s">
        <v>41</v>
      </c>
      <c r="J4" s="2" t="s">
        <v>38</v>
      </c>
      <c r="K4" s="2" t="s">
        <v>37</v>
      </c>
      <c r="L4" s="2">
        <v>180</v>
      </c>
      <c r="M4" s="2" t="s">
        <v>41</v>
      </c>
      <c r="O4" s="1" t="s">
        <v>38</v>
      </c>
      <c r="P4" s="1" t="s">
        <v>37</v>
      </c>
      <c r="Q4" s="1">
        <v>180</v>
      </c>
      <c r="R4" s="1" t="s">
        <v>41</v>
      </c>
    </row>
    <row r="5" spans="1:19" ht="30" customHeight="1" x14ac:dyDescent="0.55000000000000004">
      <c r="A5" s="1"/>
      <c r="B5" s="1"/>
      <c r="C5" s="1"/>
      <c r="D5" s="1"/>
      <c r="F5" s="1"/>
      <c r="G5" s="1"/>
      <c r="H5" s="1"/>
      <c r="I5" s="1"/>
      <c r="J5" s="1"/>
      <c r="K5" s="1"/>
      <c r="L5" s="1"/>
      <c r="M5" s="1"/>
      <c r="O5" s="1"/>
      <c r="P5" s="1"/>
      <c r="Q5" s="1"/>
      <c r="R5" s="1"/>
    </row>
    <row r="6" spans="1:19" ht="30" customHeight="1" x14ac:dyDescent="0.55000000000000004">
      <c r="A6" s="1"/>
      <c r="B6" s="1"/>
      <c r="C6" s="1"/>
      <c r="D6" s="1"/>
      <c r="F6" s="1"/>
      <c r="G6" s="1"/>
      <c r="H6" s="1"/>
      <c r="I6" s="1"/>
      <c r="J6" s="1"/>
      <c r="K6" s="1"/>
      <c r="L6" s="1"/>
      <c r="M6" s="1"/>
      <c r="O6" s="1"/>
      <c r="P6" s="1"/>
      <c r="Q6" s="1"/>
      <c r="R6" s="1"/>
    </row>
    <row r="7" spans="1:19" ht="30" customHeight="1" x14ac:dyDescent="0.55000000000000004">
      <c r="A7" s="30" t="s">
        <v>39</v>
      </c>
      <c r="B7" s="31"/>
      <c r="C7" s="31"/>
      <c r="D7" s="32"/>
      <c r="F7" s="30" t="s">
        <v>39</v>
      </c>
      <c r="G7" s="31"/>
      <c r="H7" s="31"/>
      <c r="I7" s="32"/>
      <c r="J7" s="30" t="s">
        <v>39</v>
      </c>
      <c r="K7" s="31"/>
      <c r="L7" s="31"/>
      <c r="M7" s="32"/>
      <c r="O7" s="30" t="s">
        <v>39</v>
      </c>
      <c r="P7" s="31"/>
      <c r="Q7" s="31"/>
      <c r="R7" s="32"/>
    </row>
    <row r="8" spans="1:19" s="9" customFormat="1" ht="15" customHeight="1" x14ac:dyDescent="0.55000000000000004"/>
    <row r="9" spans="1:19" s="9" customFormat="1" ht="15" customHeight="1" x14ac:dyDescent="0.55000000000000004">
      <c r="S9" s="43"/>
    </row>
    <row r="10" spans="1:19" ht="15" customHeight="1" x14ac:dyDescent="0.55000000000000004">
      <c r="A10" s="8" t="s">
        <v>3</v>
      </c>
      <c r="B10" s="8"/>
      <c r="C10" s="8"/>
      <c r="D10" s="8"/>
      <c r="F10" s="8" t="str">
        <f>A10</f>
        <v>Poule 1</v>
      </c>
      <c r="G10" s="8"/>
      <c r="H10" s="8"/>
      <c r="I10" s="8"/>
      <c r="J10" s="8" t="str">
        <f>J2</f>
        <v>Poule 2</v>
      </c>
      <c r="K10" s="8"/>
      <c r="L10" s="8"/>
      <c r="M10" s="8"/>
      <c r="O10" s="8" t="str">
        <f>J10</f>
        <v>Poule 2</v>
      </c>
      <c r="P10" s="8"/>
      <c r="Q10" s="8"/>
      <c r="R10" s="8"/>
      <c r="S10" s="41"/>
    </row>
    <row r="11" spans="1:19" ht="15" customHeight="1" x14ac:dyDescent="0.55000000000000004">
      <c r="A11" s="33" t="s">
        <v>40</v>
      </c>
      <c r="B11" s="34"/>
      <c r="C11" s="34"/>
      <c r="D11" s="35"/>
      <c r="F11" s="33" t="str">
        <f>A11</f>
        <v>Best of 3</v>
      </c>
      <c r="G11" s="34"/>
      <c r="H11" s="34"/>
      <c r="I11" s="35"/>
      <c r="J11" s="33" t="s">
        <v>40</v>
      </c>
      <c r="K11" s="34"/>
      <c r="L11" s="34"/>
      <c r="M11" s="35"/>
      <c r="O11" s="33" t="str">
        <f>J11</f>
        <v>Best of 3</v>
      </c>
      <c r="P11" s="34"/>
      <c r="Q11" s="34"/>
      <c r="R11" s="35"/>
      <c r="S11" s="39"/>
    </row>
    <row r="12" spans="1:19" ht="15" customHeight="1" x14ac:dyDescent="0.55000000000000004">
      <c r="A12" s="2" t="s">
        <v>38</v>
      </c>
      <c r="B12" s="2" t="s">
        <v>37</v>
      </c>
      <c r="C12" s="2">
        <v>180</v>
      </c>
      <c r="D12" s="2" t="s">
        <v>41</v>
      </c>
      <c r="F12" s="1" t="s">
        <v>38</v>
      </c>
      <c r="G12" s="1" t="s">
        <v>37</v>
      </c>
      <c r="H12" s="1">
        <v>180</v>
      </c>
      <c r="I12" s="1" t="s">
        <v>41</v>
      </c>
      <c r="J12" s="2" t="s">
        <v>38</v>
      </c>
      <c r="K12" s="2" t="s">
        <v>37</v>
      </c>
      <c r="L12" s="2">
        <v>180</v>
      </c>
      <c r="M12" s="2" t="s">
        <v>41</v>
      </c>
      <c r="O12" s="1" t="s">
        <v>38</v>
      </c>
      <c r="P12" s="1" t="s">
        <v>37</v>
      </c>
      <c r="Q12" s="1">
        <v>180</v>
      </c>
      <c r="R12" s="1" t="s">
        <v>41</v>
      </c>
      <c r="S12" s="39"/>
    </row>
    <row r="13" spans="1:19" ht="30" customHeight="1" x14ac:dyDescent="0.55000000000000004">
      <c r="A13" s="1"/>
      <c r="B13" s="1"/>
      <c r="C13" s="1"/>
      <c r="D13" s="1"/>
      <c r="F13" s="1"/>
      <c r="G13" s="1"/>
      <c r="H13" s="1"/>
      <c r="I13" s="1"/>
      <c r="J13" s="1"/>
      <c r="K13" s="1"/>
      <c r="L13" s="1"/>
      <c r="M13" s="1"/>
      <c r="O13" s="1"/>
      <c r="P13" s="1"/>
      <c r="Q13" s="1"/>
      <c r="R13" s="1"/>
      <c r="S13" s="39"/>
    </row>
    <row r="14" spans="1:19" ht="30" customHeight="1" x14ac:dyDescent="0.55000000000000004">
      <c r="A14" s="1"/>
      <c r="B14" s="1"/>
      <c r="C14" s="1"/>
      <c r="D14" s="1"/>
      <c r="F14" s="1"/>
      <c r="G14" s="1"/>
      <c r="H14" s="1"/>
      <c r="I14" s="1"/>
      <c r="J14" s="1"/>
      <c r="K14" s="1"/>
      <c r="L14" s="1"/>
      <c r="M14" s="1"/>
      <c r="O14" s="1"/>
      <c r="P14" s="1"/>
      <c r="Q14" s="1"/>
      <c r="R14" s="1"/>
      <c r="S14" s="40"/>
    </row>
    <row r="15" spans="1:19" ht="30" customHeight="1" x14ac:dyDescent="0.55000000000000004">
      <c r="A15" s="30" t="s">
        <v>39</v>
      </c>
      <c r="B15" s="31"/>
      <c r="C15" s="31"/>
      <c r="D15" s="32"/>
      <c r="F15" s="30" t="s">
        <v>39</v>
      </c>
      <c r="G15" s="31"/>
      <c r="H15" s="31"/>
      <c r="I15" s="32"/>
      <c r="J15" s="30" t="s">
        <v>39</v>
      </c>
      <c r="K15" s="31"/>
      <c r="L15" s="31"/>
      <c r="M15" s="32"/>
      <c r="O15" s="30" t="s">
        <v>39</v>
      </c>
      <c r="P15" s="31"/>
      <c r="Q15" s="31"/>
      <c r="R15" s="32"/>
    </row>
    <row r="16" spans="1:19" s="9" customFormat="1" ht="15" customHeight="1" x14ac:dyDescent="0.55000000000000004">
      <c r="A16" s="44"/>
      <c r="B16" s="44"/>
      <c r="C16" s="44"/>
      <c r="D16" s="44"/>
      <c r="F16" s="44"/>
      <c r="G16" s="44"/>
      <c r="H16" s="44"/>
      <c r="I16" s="44"/>
      <c r="J16" s="44"/>
      <c r="K16" s="44"/>
      <c r="L16" s="44"/>
      <c r="M16" s="44"/>
      <c r="O16" s="44"/>
      <c r="P16" s="44"/>
      <c r="Q16" s="44"/>
      <c r="R16" s="44"/>
    </row>
    <row r="17" spans="1:18" s="9" customFormat="1" ht="15" customHeight="1" x14ac:dyDescent="0.55000000000000004"/>
    <row r="18" spans="1:18" ht="15" customHeight="1" x14ac:dyDescent="0.55000000000000004">
      <c r="A18" s="8" t="s">
        <v>3</v>
      </c>
      <c r="B18" s="8"/>
      <c r="C18" s="8"/>
      <c r="D18" s="8"/>
      <c r="F18" s="8" t="str">
        <f>A18</f>
        <v>Poule 1</v>
      </c>
      <c r="G18" s="8"/>
      <c r="H18" s="8"/>
      <c r="I18" s="8"/>
      <c r="J18" s="8" t="str">
        <f>J2</f>
        <v>Poule 2</v>
      </c>
      <c r="K18" s="8"/>
      <c r="L18" s="8"/>
      <c r="M18" s="8"/>
      <c r="O18" s="8" t="str">
        <f>J18</f>
        <v>Poule 2</v>
      </c>
      <c r="P18" s="8"/>
      <c r="Q18" s="8"/>
      <c r="R18" s="8"/>
    </row>
    <row r="19" spans="1:18" ht="15" customHeight="1" x14ac:dyDescent="0.55000000000000004">
      <c r="A19" s="33" t="s">
        <v>40</v>
      </c>
      <c r="B19" s="34"/>
      <c r="C19" s="34"/>
      <c r="D19" s="35"/>
      <c r="F19" s="33" t="str">
        <f>A19</f>
        <v>Best of 3</v>
      </c>
      <c r="G19" s="34"/>
      <c r="H19" s="34"/>
      <c r="I19" s="35"/>
      <c r="J19" s="33" t="s">
        <v>40</v>
      </c>
      <c r="K19" s="34"/>
      <c r="L19" s="34"/>
      <c r="M19" s="35"/>
      <c r="O19" s="33" t="str">
        <f>J19</f>
        <v>Best of 3</v>
      </c>
      <c r="P19" s="34"/>
      <c r="Q19" s="34"/>
      <c r="R19" s="35"/>
    </row>
    <row r="20" spans="1:18" ht="15" customHeight="1" x14ac:dyDescent="0.55000000000000004">
      <c r="A20" s="2" t="s">
        <v>38</v>
      </c>
      <c r="B20" s="2" t="s">
        <v>37</v>
      </c>
      <c r="C20" s="2">
        <v>180</v>
      </c>
      <c r="D20" s="2" t="s">
        <v>41</v>
      </c>
      <c r="F20" s="1" t="s">
        <v>38</v>
      </c>
      <c r="G20" s="1" t="s">
        <v>37</v>
      </c>
      <c r="H20" s="1">
        <v>180</v>
      </c>
      <c r="I20" s="1" t="s">
        <v>41</v>
      </c>
      <c r="J20" s="2" t="s">
        <v>38</v>
      </c>
      <c r="K20" s="2" t="s">
        <v>37</v>
      </c>
      <c r="L20" s="2">
        <v>180</v>
      </c>
      <c r="M20" s="2" t="s">
        <v>41</v>
      </c>
      <c r="O20" s="1" t="s">
        <v>38</v>
      </c>
      <c r="P20" s="1" t="s">
        <v>37</v>
      </c>
      <c r="Q20" s="1">
        <v>180</v>
      </c>
      <c r="R20" s="1" t="s">
        <v>41</v>
      </c>
    </row>
    <row r="21" spans="1:18" ht="30" customHeight="1" x14ac:dyDescent="0.55000000000000004">
      <c r="A21" s="1"/>
      <c r="B21" s="1"/>
      <c r="C21" s="1"/>
      <c r="D21" s="1"/>
      <c r="F21" s="1"/>
      <c r="G21" s="1"/>
      <c r="H21" s="1"/>
      <c r="I21" s="1"/>
      <c r="J21" s="1"/>
      <c r="K21" s="1"/>
      <c r="L21" s="1"/>
      <c r="M21" s="1"/>
      <c r="O21" s="1"/>
      <c r="P21" s="1"/>
      <c r="Q21" s="1"/>
      <c r="R21" s="1"/>
    </row>
    <row r="22" spans="1:18" ht="30" customHeight="1" x14ac:dyDescent="0.55000000000000004">
      <c r="A22" s="1"/>
      <c r="B22" s="1"/>
      <c r="C22" s="1"/>
      <c r="D22" s="1"/>
      <c r="F22" s="1"/>
      <c r="G22" s="1"/>
      <c r="H22" s="1"/>
      <c r="I22" s="1"/>
      <c r="J22" s="1"/>
      <c r="K22" s="1"/>
      <c r="L22" s="1"/>
      <c r="M22" s="1"/>
      <c r="O22" s="1"/>
      <c r="P22" s="1"/>
      <c r="Q22" s="1"/>
      <c r="R22" s="1"/>
    </row>
    <row r="23" spans="1:18" ht="30" customHeight="1" x14ac:dyDescent="0.55000000000000004">
      <c r="A23" s="36" t="s">
        <v>39</v>
      </c>
      <c r="B23" s="37"/>
      <c r="C23" s="37"/>
      <c r="D23" s="38"/>
      <c r="F23" s="36" t="s">
        <v>39</v>
      </c>
      <c r="G23" s="37"/>
      <c r="H23" s="37"/>
      <c r="I23" s="38"/>
      <c r="J23" s="36" t="s">
        <v>39</v>
      </c>
      <c r="K23" s="37"/>
      <c r="L23" s="37"/>
      <c r="M23" s="38"/>
      <c r="O23" s="36" t="s">
        <v>39</v>
      </c>
      <c r="P23" s="37"/>
      <c r="Q23" s="37"/>
      <c r="R23" s="38"/>
    </row>
    <row r="24" spans="1:18" s="10" customFormat="1" ht="15" customHeight="1" x14ac:dyDescent="0.55000000000000004"/>
    <row r="25" spans="1:18" s="16" customFormat="1" x14ac:dyDescent="0.55000000000000004">
      <c r="A25" s="42"/>
      <c r="B25" s="42"/>
      <c r="C25" s="42"/>
      <c r="D25" s="42"/>
      <c r="F25" s="42"/>
      <c r="G25" s="42"/>
      <c r="H25" s="42"/>
      <c r="I25" s="42"/>
      <c r="J25" s="42"/>
      <c r="K25" s="42"/>
      <c r="L25" s="42"/>
      <c r="M25" s="42"/>
      <c r="O25" s="42"/>
      <c r="P25" s="42"/>
      <c r="Q25" s="42"/>
      <c r="R25" s="42"/>
    </row>
    <row r="26" spans="1:18" s="16" customFormat="1" x14ac:dyDescent="0.55000000000000004">
      <c r="A26" s="42"/>
      <c r="B26" s="42"/>
      <c r="C26" s="42"/>
      <c r="D26" s="42"/>
      <c r="F26" s="42"/>
      <c r="G26" s="42"/>
      <c r="H26" s="42"/>
      <c r="I26" s="42"/>
      <c r="J26" s="42"/>
      <c r="K26" s="42"/>
      <c r="L26" s="42"/>
      <c r="M26" s="42"/>
      <c r="O26" s="42"/>
      <c r="P26" s="42"/>
      <c r="Q26" s="42"/>
      <c r="R26" s="42"/>
    </row>
    <row r="27" spans="1:18" s="16" customFormat="1" x14ac:dyDescent="0.55000000000000004">
      <c r="A27" s="42"/>
      <c r="B27" s="42"/>
      <c r="C27" s="42"/>
      <c r="D27" s="42"/>
      <c r="F27" s="45"/>
      <c r="G27" s="45"/>
      <c r="H27" s="45"/>
      <c r="I27" s="45"/>
      <c r="J27" s="14"/>
      <c r="K27" s="14"/>
      <c r="L27" s="14"/>
      <c r="M27" s="14"/>
    </row>
    <row r="28" spans="1:18" s="16" customFormat="1" ht="30" customHeight="1" x14ac:dyDescent="0.55000000000000004">
      <c r="A28" s="45"/>
      <c r="B28" s="45"/>
      <c r="C28" s="45"/>
      <c r="D28" s="45"/>
      <c r="F28" s="45"/>
      <c r="G28" s="45"/>
      <c r="H28" s="45"/>
      <c r="I28" s="45"/>
    </row>
    <row r="29" spans="1:18" s="16" customFormat="1" ht="30" customHeight="1" x14ac:dyDescent="0.55000000000000004"/>
    <row r="30" spans="1:18" s="16" customFormat="1" ht="30" customHeight="1" x14ac:dyDescent="0.55000000000000004">
      <c r="A30" s="42"/>
      <c r="B30" s="42"/>
      <c r="C30" s="42"/>
      <c r="D30" s="42"/>
      <c r="F30" s="42"/>
      <c r="G30" s="42"/>
      <c r="H30" s="42"/>
      <c r="I30" s="42"/>
      <c r="J30" s="42"/>
      <c r="K30" s="42"/>
      <c r="L30" s="42"/>
      <c r="M30" s="42"/>
      <c r="O30" s="42"/>
      <c r="P30" s="42"/>
      <c r="Q30" s="42"/>
      <c r="R30" s="42"/>
    </row>
    <row r="31" spans="1:18" s="16" customFormat="1" x14ac:dyDescent="0.55000000000000004"/>
    <row r="32" spans="1:18" s="16" customFormat="1" x14ac:dyDescent="0.55000000000000004">
      <c r="A32" s="45"/>
      <c r="B32" s="45"/>
      <c r="C32" s="45"/>
      <c r="D32" s="45"/>
      <c r="F32" s="45"/>
      <c r="G32" s="45"/>
      <c r="H32" s="45"/>
      <c r="I32" s="45"/>
    </row>
    <row r="33" spans="1:18" s="16" customFormat="1" x14ac:dyDescent="0.55000000000000004">
      <c r="A33" s="42"/>
      <c r="B33" s="42"/>
      <c r="C33" s="42"/>
      <c r="D33" s="42"/>
      <c r="F33" s="42"/>
      <c r="G33" s="42"/>
      <c r="H33" s="42"/>
      <c r="I33" s="42"/>
      <c r="J33" s="42"/>
      <c r="K33" s="42"/>
      <c r="L33" s="42"/>
      <c r="M33" s="42"/>
      <c r="O33" s="42"/>
      <c r="P33" s="42"/>
      <c r="Q33" s="42"/>
      <c r="R33" s="42"/>
    </row>
    <row r="34" spans="1:18" s="16" customFormat="1" x14ac:dyDescent="0.55000000000000004">
      <c r="A34" s="42"/>
      <c r="B34" s="42"/>
      <c r="C34" s="42"/>
      <c r="D34" s="42"/>
      <c r="F34" s="42"/>
      <c r="G34" s="42"/>
      <c r="H34" s="42"/>
      <c r="I34" s="42"/>
      <c r="J34" s="42"/>
      <c r="K34" s="42"/>
      <c r="L34" s="42"/>
      <c r="M34" s="42"/>
      <c r="O34" s="42"/>
      <c r="P34" s="42"/>
      <c r="Q34" s="42"/>
      <c r="R34" s="42"/>
    </row>
    <row r="35" spans="1:18" s="16" customFormat="1" x14ac:dyDescent="0.55000000000000004">
      <c r="A35" s="14"/>
      <c r="B35" s="14"/>
      <c r="C35" s="14"/>
      <c r="D35" s="14"/>
      <c r="J35" s="14"/>
      <c r="K35" s="14"/>
      <c r="L35" s="14"/>
      <c r="M35" s="14"/>
    </row>
    <row r="36" spans="1:18" s="16" customFormat="1" ht="30" customHeight="1" x14ac:dyDescent="0.55000000000000004"/>
    <row r="37" spans="1:18" s="16" customFormat="1" ht="30" customHeight="1" x14ac:dyDescent="0.55000000000000004"/>
    <row r="38" spans="1:18" s="16" customFormat="1" ht="30" customHeight="1" x14ac:dyDescent="0.55000000000000004">
      <c r="A38" s="42"/>
      <c r="B38" s="42"/>
      <c r="C38" s="42"/>
      <c r="D38" s="42"/>
      <c r="F38" s="42"/>
      <c r="G38" s="42"/>
      <c r="H38" s="42"/>
      <c r="I38" s="42"/>
      <c r="J38" s="42"/>
      <c r="K38" s="42"/>
      <c r="L38" s="42"/>
      <c r="M38" s="42"/>
      <c r="O38" s="42"/>
      <c r="P38" s="42"/>
      <c r="Q38" s="42"/>
      <c r="R38" s="42"/>
    </row>
    <row r="39" spans="1:18" s="16" customFormat="1" x14ac:dyDescent="0.55000000000000004">
      <c r="A39" s="46"/>
      <c r="B39" s="46"/>
      <c r="C39" s="46"/>
      <c r="D39" s="46"/>
      <c r="F39" s="46"/>
      <c r="G39" s="46"/>
      <c r="H39" s="46"/>
      <c r="I39" s="46"/>
      <c r="J39" s="46"/>
      <c r="K39" s="46"/>
      <c r="L39" s="46"/>
      <c r="M39" s="46"/>
      <c r="O39" s="46"/>
      <c r="P39" s="46"/>
      <c r="Q39" s="46"/>
      <c r="R39" s="46"/>
    </row>
    <row r="40" spans="1:18" s="16" customFormat="1" x14ac:dyDescent="0.55000000000000004"/>
    <row r="41" spans="1:18" s="16" customFormat="1" x14ac:dyDescent="0.55000000000000004">
      <c r="A41" s="42"/>
      <c r="B41" s="42"/>
      <c r="C41" s="42"/>
      <c r="D41" s="42"/>
      <c r="F41" s="42"/>
      <c r="G41" s="42"/>
      <c r="H41" s="42"/>
      <c r="I41" s="42"/>
      <c r="J41" s="42"/>
      <c r="K41" s="42"/>
      <c r="L41" s="42"/>
      <c r="M41" s="42"/>
      <c r="O41" s="42"/>
      <c r="P41" s="42"/>
      <c r="Q41" s="42"/>
      <c r="R41" s="42"/>
    </row>
    <row r="42" spans="1:18" s="16" customFormat="1" x14ac:dyDescent="0.55000000000000004">
      <c r="A42" s="42"/>
      <c r="B42" s="42"/>
      <c r="C42" s="42"/>
      <c r="D42" s="42"/>
      <c r="F42" s="42"/>
      <c r="G42" s="42"/>
      <c r="H42" s="42"/>
      <c r="I42" s="42"/>
      <c r="J42" s="42"/>
      <c r="K42" s="42"/>
      <c r="L42" s="42"/>
      <c r="M42" s="42"/>
      <c r="O42" s="42"/>
      <c r="P42" s="42"/>
      <c r="Q42" s="42"/>
      <c r="R42" s="42"/>
    </row>
    <row r="43" spans="1:18" s="16" customFormat="1" x14ac:dyDescent="0.55000000000000004">
      <c r="A43" s="14"/>
      <c r="B43" s="14"/>
      <c r="C43" s="14"/>
      <c r="D43" s="14"/>
      <c r="J43" s="14"/>
      <c r="K43" s="14"/>
      <c r="L43" s="14"/>
      <c r="M43" s="14"/>
    </row>
    <row r="44" spans="1:18" s="16" customFormat="1" ht="30" customHeight="1" x14ac:dyDescent="0.55000000000000004"/>
    <row r="45" spans="1:18" s="16" customFormat="1" ht="30" customHeight="1" x14ac:dyDescent="0.55000000000000004"/>
    <row r="46" spans="1:18" s="16" customFormat="1" ht="30" customHeight="1" x14ac:dyDescent="0.55000000000000004">
      <c r="A46" s="46"/>
      <c r="B46" s="46"/>
      <c r="C46" s="46"/>
      <c r="D46" s="46"/>
      <c r="F46" s="46"/>
      <c r="G46" s="46"/>
      <c r="H46" s="46"/>
      <c r="I46" s="46"/>
      <c r="J46" s="46"/>
      <c r="K46" s="46"/>
      <c r="L46" s="46"/>
      <c r="M46" s="46"/>
      <c r="O46" s="46"/>
      <c r="P46" s="46"/>
      <c r="Q46" s="46"/>
      <c r="R46" s="46"/>
    </row>
    <row r="47" spans="1:18" s="16" customFormat="1" x14ac:dyDescent="0.55000000000000004"/>
    <row r="48" spans="1:18" s="16" customFormat="1" x14ac:dyDescent="0.55000000000000004">
      <c r="A48" s="42"/>
      <c r="B48" s="42"/>
      <c r="C48" s="42"/>
      <c r="D48" s="42"/>
      <c r="F48" s="42"/>
      <c r="G48" s="42"/>
      <c r="H48" s="42"/>
      <c r="I48" s="42"/>
      <c r="J48" s="42"/>
      <c r="K48" s="42"/>
      <c r="L48" s="42"/>
      <c r="M48" s="42"/>
      <c r="O48" s="42"/>
      <c r="P48" s="42"/>
      <c r="Q48" s="42"/>
      <c r="R48" s="42"/>
    </row>
    <row r="49" spans="1:18" s="16" customFormat="1" x14ac:dyDescent="0.55000000000000004">
      <c r="A49" s="42"/>
      <c r="B49" s="42"/>
      <c r="C49" s="42"/>
      <c r="D49" s="42"/>
      <c r="F49" s="42"/>
      <c r="G49" s="42"/>
      <c r="H49" s="42"/>
      <c r="I49" s="42"/>
      <c r="J49" s="42"/>
      <c r="K49" s="42"/>
      <c r="L49" s="42"/>
      <c r="M49" s="42"/>
      <c r="O49" s="42"/>
      <c r="P49" s="42"/>
      <c r="Q49" s="42"/>
      <c r="R49" s="42"/>
    </row>
    <row r="50" spans="1:18" s="16" customFormat="1" x14ac:dyDescent="0.55000000000000004">
      <c r="A50" s="14"/>
      <c r="B50" s="14"/>
      <c r="C50" s="14"/>
      <c r="D50" s="14"/>
      <c r="J50" s="14"/>
      <c r="K50" s="14"/>
      <c r="L50" s="14"/>
      <c r="M50" s="14"/>
    </row>
    <row r="51" spans="1:18" s="16" customFormat="1" ht="30" customHeight="1" x14ac:dyDescent="0.55000000000000004"/>
    <row r="52" spans="1:18" s="16" customFormat="1" ht="30" customHeight="1" x14ac:dyDescent="0.55000000000000004"/>
    <row r="53" spans="1:18" s="16" customFormat="1" ht="30" customHeight="1" x14ac:dyDescent="0.55000000000000004">
      <c r="A53" s="42"/>
      <c r="B53" s="42"/>
      <c r="C53" s="42"/>
      <c r="D53" s="42"/>
      <c r="F53" s="42"/>
      <c r="G53" s="42"/>
      <c r="H53" s="42"/>
      <c r="I53" s="42"/>
      <c r="J53" s="42"/>
      <c r="K53" s="42"/>
      <c r="L53" s="42"/>
      <c r="M53" s="42"/>
      <c r="O53" s="42"/>
      <c r="P53" s="42"/>
      <c r="Q53" s="42"/>
      <c r="R53" s="42"/>
    </row>
    <row r="54" spans="1:18" s="16" customFormat="1" x14ac:dyDescent="0.55000000000000004"/>
    <row r="55" spans="1:18" s="16" customFormat="1" x14ac:dyDescent="0.55000000000000004"/>
    <row r="56" spans="1:18" s="16" customFormat="1" x14ac:dyDescent="0.55000000000000004">
      <c r="A56" s="42"/>
      <c r="B56" s="42"/>
      <c r="C56" s="42"/>
      <c r="D56" s="42"/>
      <c r="F56" s="42"/>
      <c r="G56" s="42"/>
      <c r="H56" s="42"/>
      <c r="I56" s="42"/>
      <c r="J56" s="42"/>
      <c r="K56" s="42"/>
      <c r="L56" s="42"/>
      <c r="M56" s="42"/>
      <c r="O56" s="42"/>
      <c r="P56" s="42"/>
      <c r="Q56" s="42"/>
      <c r="R56" s="42"/>
    </row>
    <row r="57" spans="1:18" s="16" customFormat="1" x14ac:dyDescent="0.55000000000000004">
      <c r="A57" s="42"/>
      <c r="B57" s="42"/>
      <c r="C57" s="42"/>
      <c r="D57" s="42"/>
      <c r="F57" s="42"/>
      <c r="G57" s="42"/>
      <c r="H57" s="42"/>
      <c r="I57" s="42"/>
      <c r="J57" s="42"/>
      <c r="K57" s="42"/>
      <c r="L57" s="42"/>
      <c r="M57" s="42"/>
      <c r="O57" s="42"/>
      <c r="P57" s="42"/>
      <c r="Q57" s="42"/>
      <c r="R57" s="42"/>
    </row>
    <row r="58" spans="1:18" s="16" customFormat="1" x14ac:dyDescent="0.55000000000000004">
      <c r="A58" s="14"/>
      <c r="B58" s="14"/>
      <c r="C58" s="14"/>
      <c r="D58" s="14"/>
      <c r="J58" s="14"/>
      <c r="K58" s="14"/>
      <c r="L58" s="14"/>
      <c r="M58" s="14"/>
    </row>
    <row r="59" spans="1:18" s="16" customFormat="1" ht="30" customHeight="1" x14ac:dyDescent="0.55000000000000004"/>
    <row r="60" spans="1:18" s="16" customFormat="1" ht="30" customHeight="1" x14ac:dyDescent="0.55000000000000004"/>
    <row r="61" spans="1:18" s="16" customFormat="1" ht="30" customHeight="1" x14ac:dyDescent="0.55000000000000004">
      <c r="A61" s="42"/>
      <c r="B61" s="42"/>
      <c r="C61" s="42"/>
      <c r="D61" s="42"/>
      <c r="F61" s="42"/>
      <c r="G61" s="42"/>
      <c r="H61" s="42"/>
      <c r="I61" s="42"/>
      <c r="J61" s="42"/>
      <c r="K61" s="42"/>
      <c r="L61" s="42"/>
      <c r="M61" s="42"/>
      <c r="O61" s="42"/>
      <c r="P61" s="42"/>
      <c r="Q61" s="42"/>
      <c r="R61" s="42"/>
    </row>
    <row r="62" spans="1:18" s="16" customFormat="1" x14ac:dyDescent="0.55000000000000004">
      <c r="A62" s="46"/>
      <c r="B62" s="46"/>
      <c r="C62" s="46"/>
      <c r="D62" s="46"/>
      <c r="F62" s="46"/>
      <c r="G62" s="46"/>
      <c r="H62" s="46"/>
      <c r="I62" s="46"/>
      <c r="J62" s="46"/>
      <c r="K62" s="46"/>
      <c r="L62" s="46"/>
      <c r="M62" s="46"/>
      <c r="O62" s="46"/>
      <c r="P62" s="46"/>
      <c r="Q62" s="46"/>
      <c r="R62" s="46"/>
    </row>
    <row r="63" spans="1:18" s="16" customFormat="1" x14ac:dyDescent="0.55000000000000004"/>
    <row r="64" spans="1:18" s="16" customFormat="1" x14ac:dyDescent="0.55000000000000004">
      <c r="A64" s="42"/>
      <c r="B64" s="42"/>
      <c r="C64" s="42"/>
      <c r="D64" s="42"/>
      <c r="F64" s="42"/>
      <c r="G64" s="42"/>
      <c r="H64" s="42"/>
      <c r="I64" s="42"/>
      <c r="J64" s="42"/>
      <c r="K64" s="42"/>
      <c r="L64" s="42"/>
      <c r="M64" s="42"/>
      <c r="O64" s="42"/>
      <c r="P64" s="42"/>
      <c r="Q64" s="42"/>
      <c r="R64" s="42"/>
    </row>
    <row r="65" spans="1:18" s="16" customFormat="1" x14ac:dyDescent="0.55000000000000004">
      <c r="A65" s="42"/>
      <c r="B65" s="42"/>
      <c r="C65" s="42"/>
      <c r="D65" s="42"/>
      <c r="F65" s="42"/>
      <c r="G65" s="42"/>
      <c r="H65" s="42"/>
      <c r="I65" s="42"/>
      <c r="J65" s="42"/>
      <c r="K65" s="42"/>
      <c r="L65" s="42"/>
      <c r="M65" s="42"/>
      <c r="O65" s="42"/>
      <c r="P65" s="42"/>
      <c r="Q65" s="42"/>
      <c r="R65" s="42"/>
    </row>
    <row r="66" spans="1:18" s="16" customFormat="1" x14ac:dyDescent="0.55000000000000004">
      <c r="A66" s="14"/>
      <c r="B66" s="14"/>
      <c r="C66" s="14"/>
      <c r="D66" s="14"/>
      <c r="J66" s="14"/>
      <c r="K66" s="14"/>
      <c r="L66" s="14"/>
      <c r="M66" s="14"/>
    </row>
    <row r="67" spans="1:18" s="16" customFormat="1" ht="30" customHeight="1" x14ac:dyDescent="0.55000000000000004"/>
    <row r="68" spans="1:18" s="16" customFormat="1" ht="30" customHeight="1" x14ac:dyDescent="0.55000000000000004"/>
    <row r="69" spans="1:18" s="16" customFormat="1" ht="30" customHeight="1" x14ac:dyDescent="0.55000000000000004">
      <c r="A69" s="46"/>
      <c r="B69" s="46"/>
      <c r="C69" s="46"/>
      <c r="D69" s="46"/>
      <c r="F69" s="46"/>
      <c r="G69" s="46"/>
      <c r="H69" s="46"/>
      <c r="I69" s="46"/>
      <c r="J69" s="46"/>
      <c r="K69" s="46"/>
      <c r="L69" s="46"/>
      <c r="M69" s="46"/>
      <c r="O69" s="46"/>
      <c r="P69" s="46"/>
      <c r="Q69" s="46"/>
      <c r="R69" s="46"/>
    </row>
    <row r="70" spans="1:18" s="16" customFormat="1" x14ac:dyDescent="0.55000000000000004"/>
    <row r="71" spans="1:18" s="16" customFormat="1" x14ac:dyDescent="0.55000000000000004">
      <c r="A71" s="42"/>
      <c r="B71" s="42"/>
      <c r="C71" s="42"/>
      <c r="D71" s="42"/>
      <c r="F71" s="42"/>
      <c r="G71" s="42"/>
      <c r="H71" s="42"/>
      <c r="I71" s="42"/>
      <c r="J71" s="42"/>
      <c r="K71" s="42"/>
      <c r="L71" s="42"/>
      <c r="M71" s="42"/>
      <c r="O71" s="42"/>
      <c r="P71" s="42"/>
      <c r="Q71" s="42"/>
      <c r="R71" s="42"/>
    </row>
    <row r="72" spans="1:18" s="16" customFormat="1" x14ac:dyDescent="0.55000000000000004">
      <c r="A72" s="42"/>
      <c r="B72" s="42"/>
      <c r="C72" s="42"/>
      <c r="D72" s="42"/>
      <c r="F72" s="42"/>
      <c r="G72" s="42"/>
      <c r="H72" s="42"/>
      <c r="I72" s="42"/>
      <c r="J72" s="42"/>
      <c r="K72" s="42"/>
      <c r="L72" s="42"/>
      <c r="M72" s="42"/>
      <c r="O72" s="42"/>
      <c r="P72" s="42"/>
      <c r="Q72" s="42"/>
      <c r="R72" s="42"/>
    </row>
    <row r="73" spans="1:18" s="16" customFormat="1" x14ac:dyDescent="0.55000000000000004">
      <c r="A73" s="14"/>
      <c r="B73" s="14"/>
      <c r="C73" s="14"/>
      <c r="D73" s="14"/>
      <c r="J73" s="14"/>
      <c r="K73" s="14"/>
      <c r="L73" s="14"/>
      <c r="M73" s="14"/>
    </row>
    <row r="74" spans="1:18" s="16" customFormat="1" ht="30" customHeight="1" x14ac:dyDescent="0.55000000000000004"/>
    <row r="75" spans="1:18" s="16" customFormat="1" ht="30" customHeight="1" x14ac:dyDescent="0.55000000000000004"/>
    <row r="76" spans="1:18" s="16" customFormat="1" ht="30" customHeight="1" x14ac:dyDescent="0.55000000000000004">
      <c r="A76" s="42"/>
      <c r="B76" s="42"/>
      <c r="C76" s="42"/>
      <c r="D76" s="42"/>
      <c r="F76" s="42"/>
      <c r="G76" s="42"/>
      <c r="H76" s="42"/>
      <c r="I76" s="42"/>
      <c r="J76" s="42"/>
      <c r="K76" s="42"/>
      <c r="L76" s="42"/>
      <c r="M76" s="42"/>
      <c r="O76" s="42"/>
      <c r="P76" s="42"/>
      <c r="Q76" s="42"/>
      <c r="R76" s="42"/>
    </row>
    <row r="77" spans="1:18" s="16" customFormat="1" x14ac:dyDescent="0.55000000000000004">
      <c r="A77" s="46"/>
      <c r="B77" s="46"/>
      <c r="C77" s="46"/>
      <c r="D77" s="46"/>
      <c r="F77" s="46"/>
      <c r="G77" s="46"/>
      <c r="H77" s="46"/>
      <c r="I77" s="46"/>
      <c r="J77" s="46"/>
      <c r="K77" s="46"/>
      <c r="L77" s="46"/>
      <c r="M77" s="46"/>
      <c r="O77" s="46"/>
      <c r="P77" s="46"/>
      <c r="Q77" s="46"/>
      <c r="R77" s="46"/>
    </row>
    <row r="78" spans="1:18" s="16" customFormat="1" x14ac:dyDescent="0.55000000000000004"/>
    <row r="79" spans="1:18" s="16" customFormat="1" x14ac:dyDescent="0.55000000000000004">
      <c r="A79" s="42"/>
      <c r="B79" s="42"/>
      <c r="C79" s="42"/>
      <c r="D79" s="42"/>
      <c r="F79" s="42"/>
      <c r="G79" s="42"/>
      <c r="H79" s="42"/>
      <c r="I79" s="42"/>
      <c r="J79" s="42"/>
      <c r="K79" s="42"/>
      <c r="L79" s="42"/>
      <c r="M79" s="42"/>
      <c r="O79" s="42"/>
      <c r="P79" s="42"/>
      <c r="Q79" s="42"/>
      <c r="R79" s="42"/>
    </row>
    <row r="80" spans="1:18" s="16" customFormat="1" x14ac:dyDescent="0.55000000000000004">
      <c r="A80" s="42"/>
      <c r="B80" s="42"/>
      <c r="C80" s="42"/>
      <c r="D80" s="42"/>
      <c r="F80" s="42"/>
      <c r="G80" s="42"/>
      <c r="H80" s="42"/>
      <c r="I80" s="42"/>
      <c r="J80" s="42"/>
      <c r="K80" s="42"/>
      <c r="L80" s="42"/>
      <c r="M80" s="42"/>
      <c r="O80" s="42"/>
      <c r="P80" s="42"/>
      <c r="Q80" s="42"/>
      <c r="R80" s="42"/>
    </row>
    <row r="81" spans="1:18" s="16" customFormat="1" x14ac:dyDescent="0.55000000000000004">
      <c r="A81" s="14"/>
      <c r="B81" s="14"/>
      <c r="C81" s="14"/>
      <c r="D81" s="14"/>
      <c r="J81" s="14"/>
      <c r="K81" s="14"/>
      <c r="L81" s="14"/>
      <c r="M81" s="14"/>
    </row>
    <row r="82" spans="1:18" s="16" customFormat="1" ht="30" customHeight="1" x14ac:dyDescent="0.55000000000000004"/>
    <row r="83" spans="1:18" s="16" customFormat="1" ht="30" customHeight="1" x14ac:dyDescent="0.55000000000000004"/>
    <row r="84" spans="1:18" s="16" customFormat="1" ht="30" customHeight="1" x14ac:dyDescent="0.55000000000000004">
      <c r="A84" s="46"/>
      <c r="B84" s="46"/>
      <c r="C84" s="46"/>
      <c r="D84" s="46"/>
      <c r="F84" s="46"/>
      <c r="G84" s="46"/>
      <c r="H84" s="46"/>
      <c r="I84" s="46"/>
      <c r="J84" s="46"/>
      <c r="K84" s="46"/>
      <c r="L84" s="46"/>
      <c r="M84" s="46"/>
      <c r="O84" s="46"/>
      <c r="P84" s="46"/>
      <c r="Q84" s="46"/>
      <c r="R84" s="46"/>
    </row>
    <row r="85" spans="1:18" s="16" customFormat="1" x14ac:dyDescent="0.55000000000000004"/>
    <row r="86" spans="1:18" s="16" customFormat="1" x14ac:dyDescent="0.55000000000000004">
      <c r="A86" s="42"/>
      <c r="B86" s="42"/>
      <c r="C86" s="42"/>
      <c r="D86" s="42"/>
      <c r="F86" s="42"/>
      <c r="G86" s="42"/>
      <c r="H86" s="42"/>
      <c r="I86" s="42"/>
      <c r="J86" s="42"/>
      <c r="K86" s="42"/>
      <c r="L86" s="42"/>
      <c r="M86" s="42"/>
      <c r="O86" s="42"/>
      <c r="P86" s="42"/>
      <c r="Q86" s="42"/>
      <c r="R86" s="42"/>
    </row>
    <row r="87" spans="1:18" s="16" customFormat="1" x14ac:dyDescent="0.55000000000000004">
      <c r="A87" s="42"/>
      <c r="B87" s="42"/>
      <c r="C87" s="42"/>
      <c r="D87" s="42"/>
      <c r="F87" s="42"/>
      <c r="G87" s="42"/>
      <c r="H87" s="42"/>
      <c r="I87" s="42"/>
      <c r="J87" s="42"/>
      <c r="K87" s="42"/>
      <c r="L87" s="42"/>
      <c r="M87" s="42"/>
      <c r="O87" s="42"/>
      <c r="P87" s="42"/>
      <c r="Q87" s="42"/>
      <c r="R87" s="42"/>
    </row>
    <row r="88" spans="1:18" s="16" customFormat="1" x14ac:dyDescent="0.55000000000000004">
      <c r="A88" s="14"/>
      <c r="B88" s="14"/>
      <c r="C88" s="14"/>
      <c r="D88" s="14"/>
      <c r="J88" s="14"/>
      <c r="K88" s="14"/>
      <c r="L88" s="14"/>
      <c r="M88" s="14"/>
    </row>
    <row r="89" spans="1:18" s="16" customFormat="1" ht="30" customHeight="1" x14ac:dyDescent="0.55000000000000004"/>
    <row r="90" spans="1:18" s="16" customFormat="1" ht="30" customHeight="1" x14ac:dyDescent="0.55000000000000004"/>
    <row r="91" spans="1:18" s="16" customFormat="1" ht="30" customHeight="1" x14ac:dyDescent="0.55000000000000004">
      <c r="A91" s="46"/>
      <c r="B91" s="46"/>
      <c r="C91" s="46"/>
      <c r="D91" s="46"/>
      <c r="F91" s="46"/>
      <c r="G91" s="46"/>
      <c r="H91" s="46"/>
      <c r="I91" s="46"/>
      <c r="J91" s="46"/>
      <c r="K91" s="46"/>
      <c r="L91" s="46"/>
      <c r="M91" s="46"/>
      <c r="O91" s="46"/>
      <c r="P91" s="46"/>
      <c r="Q91" s="46"/>
      <c r="R91" s="46"/>
    </row>
    <row r="92" spans="1:18" s="16" customFormat="1" x14ac:dyDescent="0.55000000000000004"/>
    <row r="93" spans="1:18" s="16" customFormat="1" x14ac:dyDescent="0.55000000000000004"/>
    <row r="94" spans="1:18" s="10" customFormat="1" x14ac:dyDescent="0.55000000000000004"/>
    <row r="95" spans="1:18" s="10" customFormat="1" x14ac:dyDescent="0.55000000000000004"/>
    <row r="96" spans="1:18" s="10" customFormat="1" x14ac:dyDescent="0.55000000000000004"/>
    <row r="97" s="10" customFormat="1" x14ac:dyDescent="0.55000000000000004"/>
    <row r="98" s="10" customFormat="1" x14ac:dyDescent="0.55000000000000004"/>
    <row r="99" s="10" customFormat="1" x14ac:dyDescent="0.55000000000000004"/>
    <row r="100" s="10" customFormat="1" x14ac:dyDescent="0.55000000000000004"/>
    <row r="101" s="10" customFormat="1" x14ac:dyDescent="0.55000000000000004"/>
    <row r="102" s="10" customFormat="1" x14ac:dyDescent="0.55000000000000004"/>
    <row r="103" s="10" customFormat="1" x14ac:dyDescent="0.55000000000000004"/>
    <row r="104" s="10" customFormat="1" x14ac:dyDescent="0.55000000000000004"/>
    <row r="105" s="10" customFormat="1" x14ac:dyDescent="0.55000000000000004"/>
    <row r="106" s="10" customFormat="1" x14ac:dyDescent="0.55000000000000004"/>
    <row r="107" s="10" customFormat="1" x14ac:dyDescent="0.55000000000000004"/>
    <row r="108" s="10" customFormat="1" x14ac:dyDescent="0.55000000000000004"/>
    <row r="109" s="10" customFormat="1" x14ac:dyDescent="0.55000000000000004"/>
    <row r="110" s="10" customFormat="1" x14ac:dyDescent="0.55000000000000004"/>
    <row r="111" s="10" customFormat="1" x14ac:dyDescent="0.55000000000000004"/>
    <row r="112" s="10" customFormat="1" x14ac:dyDescent="0.55000000000000004"/>
    <row r="113" s="10" customFormat="1" x14ac:dyDescent="0.55000000000000004"/>
    <row r="114" s="10" customFormat="1" x14ac:dyDescent="0.55000000000000004"/>
    <row r="115" s="10" customFormat="1" x14ac:dyDescent="0.55000000000000004"/>
    <row r="116" s="10" customFormat="1" x14ac:dyDescent="0.55000000000000004"/>
    <row r="117" s="10" customFormat="1" x14ac:dyDescent="0.55000000000000004"/>
    <row r="118" s="10" customFormat="1" x14ac:dyDescent="0.55000000000000004"/>
    <row r="119" s="10" customFormat="1" x14ac:dyDescent="0.55000000000000004"/>
    <row r="120" s="10" customFormat="1" x14ac:dyDescent="0.55000000000000004"/>
    <row r="121" s="10" customFormat="1" x14ac:dyDescent="0.55000000000000004"/>
    <row r="122" s="10" customFormat="1" x14ac:dyDescent="0.55000000000000004"/>
    <row r="123" s="10" customFormat="1" x14ac:dyDescent="0.55000000000000004"/>
    <row r="124" s="10" customFormat="1" x14ac:dyDescent="0.55000000000000004"/>
    <row r="125" s="10" customFormat="1" x14ac:dyDescent="0.55000000000000004"/>
    <row r="126" s="10" customFormat="1" x14ac:dyDescent="0.55000000000000004"/>
    <row r="127" s="10" customFormat="1" x14ac:dyDescent="0.55000000000000004"/>
    <row r="128" s="10" customFormat="1" x14ac:dyDescent="0.55000000000000004"/>
    <row r="129" s="10" customFormat="1" x14ac:dyDescent="0.55000000000000004"/>
    <row r="130" s="10" customFormat="1" x14ac:dyDescent="0.55000000000000004"/>
    <row r="131" s="10" customFormat="1" x14ac:dyDescent="0.55000000000000004"/>
    <row r="132" s="10" customFormat="1" x14ac:dyDescent="0.55000000000000004"/>
    <row r="133" s="10" customFormat="1" x14ac:dyDescent="0.55000000000000004"/>
    <row r="134" s="10" customFormat="1" x14ac:dyDescent="0.55000000000000004"/>
    <row r="135" s="10" customFormat="1" x14ac:dyDescent="0.55000000000000004"/>
    <row r="136" s="10" customFormat="1" x14ac:dyDescent="0.55000000000000004"/>
    <row r="137" s="10" customFormat="1" x14ac:dyDescent="0.55000000000000004"/>
    <row r="138" s="10" customFormat="1" x14ac:dyDescent="0.55000000000000004"/>
    <row r="139" s="10" customFormat="1" x14ac:dyDescent="0.55000000000000004"/>
    <row r="140" s="10" customFormat="1" x14ac:dyDescent="0.55000000000000004"/>
    <row r="141" s="10" customFormat="1" x14ac:dyDescent="0.55000000000000004"/>
    <row r="142" s="10" customFormat="1" x14ac:dyDescent="0.55000000000000004"/>
    <row r="143" s="10" customFormat="1" x14ac:dyDescent="0.55000000000000004"/>
    <row r="144" s="10" customFormat="1" x14ac:dyDescent="0.55000000000000004"/>
    <row r="145" s="10" customFormat="1" x14ac:dyDescent="0.55000000000000004"/>
    <row r="146" s="10" customFormat="1" x14ac:dyDescent="0.55000000000000004"/>
    <row r="147" s="10" customFormat="1" x14ac:dyDescent="0.55000000000000004"/>
    <row r="148" s="10" customFormat="1" x14ac:dyDescent="0.55000000000000004"/>
    <row r="149" s="10" customFormat="1" x14ac:dyDescent="0.55000000000000004"/>
    <row r="150" s="10" customFormat="1" x14ac:dyDescent="0.55000000000000004"/>
    <row r="151" s="10" customFormat="1" x14ac:dyDescent="0.55000000000000004"/>
    <row r="152" s="10" customFormat="1" x14ac:dyDescent="0.55000000000000004"/>
    <row r="153" s="10" customFormat="1" x14ac:dyDescent="0.55000000000000004"/>
    <row r="154" s="10" customFormat="1" x14ac:dyDescent="0.55000000000000004"/>
    <row r="155" s="10" customFormat="1" x14ac:dyDescent="0.55000000000000004"/>
    <row r="156" s="10" customFormat="1" x14ac:dyDescent="0.55000000000000004"/>
    <row r="157" s="10" customFormat="1" x14ac:dyDescent="0.55000000000000004"/>
    <row r="158" s="10" customFormat="1" x14ac:dyDescent="0.55000000000000004"/>
    <row r="159" s="10" customFormat="1" x14ac:dyDescent="0.55000000000000004"/>
    <row r="160" s="10" customFormat="1" x14ac:dyDescent="0.55000000000000004"/>
    <row r="161" s="10" customFormat="1" x14ac:dyDescent="0.55000000000000004"/>
    <row r="162" s="10" customFormat="1" x14ac:dyDescent="0.55000000000000004"/>
    <row r="163" s="10" customFormat="1" x14ac:dyDescent="0.55000000000000004"/>
    <row r="164" s="10" customFormat="1" x14ac:dyDescent="0.55000000000000004"/>
    <row r="165" s="10" customFormat="1" x14ac:dyDescent="0.55000000000000004"/>
    <row r="166" s="10" customFormat="1" x14ac:dyDescent="0.55000000000000004"/>
    <row r="167" s="10" customFormat="1" x14ac:dyDescent="0.55000000000000004"/>
    <row r="168" s="10" customFormat="1" x14ac:dyDescent="0.55000000000000004"/>
    <row r="169" s="10" customFormat="1" x14ac:dyDescent="0.55000000000000004"/>
    <row r="170" s="10" customFormat="1" x14ac:dyDescent="0.55000000000000004"/>
    <row r="171" s="10" customFormat="1" x14ac:dyDescent="0.55000000000000004"/>
    <row r="172" s="10" customFormat="1" x14ac:dyDescent="0.55000000000000004"/>
    <row r="173" s="10" customFormat="1" x14ac:dyDescent="0.55000000000000004"/>
    <row r="174" s="10" customFormat="1" x14ac:dyDescent="0.55000000000000004"/>
    <row r="175" s="10" customFormat="1" x14ac:dyDescent="0.55000000000000004"/>
    <row r="176" s="10" customFormat="1" x14ac:dyDescent="0.55000000000000004"/>
    <row r="177" s="10" customFormat="1" x14ac:dyDescent="0.55000000000000004"/>
    <row r="178" s="10" customFormat="1" x14ac:dyDescent="0.55000000000000004"/>
    <row r="179" s="10" customFormat="1" x14ac:dyDescent="0.55000000000000004"/>
    <row r="180" s="10" customFormat="1" x14ac:dyDescent="0.55000000000000004"/>
    <row r="181" s="10" customFormat="1" x14ac:dyDescent="0.55000000000000004"/>
    <row r="182" s="10" customFormat="1" x14ac:dyDescent="0.55000000000000004"/>
    <row r="183" s="10" customFormat="1" x14ac:dyDescent="0.55000000000000004"/>
    <row r="184" s="10" customFormat="1" x14ac:dyDescent="0.55000000000000004"/>
    <row r="185" s="10" customFormat="1" x14ac:dyDescent="0.55000000000000004"/>
    <row r="186" s="10" customFormat="1" x14ac:dyDescent="0.55000000000000004"/>
    <row r="187" s="10" customFormat="1" x14ac:dyDescent="0.55000000000000004"/>
    <row r="188" s="10" customFormat="1" x14ac:dyDescent="0.55000000000000004"/>
    <row r="189" s="10" customFormat="1" x14ac:dyDescent="0.55000000000000004"/>
    <row r="190" s="10" customFormat="1" x14ac:dyDescent="0.55000000000000004"/>
    <row r="191" s="10" customFormat="1" x14ac:dyDescent="0.55000000000000004"/>
    <row r="192" s="10" customFormat="1" x14ac:dyDescent="0.55000000000000004"/>
    <row r="193" s="10" customFormat="1" x14ac:dyDescent="0.55000000000000004"/>
    <row r="194" s="10" customFormat="1" x14ac:dyDescent="0.55000000000000004"/>
    <row r="195" s="10" customFormat="1" x14ac:dyDescent="0.55000000000000004"/>
    <row r="196" s="10" customFormat="1" x14ac:dyDescent="0.55000000000000004"/>
    <row r="197" s="10" customFormat="1" x14ac:dyDescent="0.55000000000000004"/>
    <row r="198" s="10" customFormat="1" x14ac:dyDescent="0.55000000000000004"/>
    <row r="199" s="10" customFormat="1" x14ac:dyDescent="0.55000000000000004"/>
    <row r="200" s="10" customFormat="1" x14ac:dyDescent="0.55000000000000004"/>
    <row r="201" s="10" customFormat="1" x14ac:dyDescent="0.55000000000000004"/>
    <row r="202" s="10" customFormat="1" x14ac:dyDescent="0.55000000000000004"/>
    <row r="203" s="10" customFormat="1" x14ac:dyDescent="0.55000000000000004"/>
    <row r="204" s="10" customFormat="1" x14ac:dyDescent="0.55000000000000004"/>
    <row r="205" s="10" customFormat="1" x14ac:dyDescent="0.55000000000000004"/>
    <row r="206" s="10" customFormat="1" x14ac:dyDescent="0.55000000000000004"/>
    <row r="207" s="10" customFormat="1" x14ac:dyDescent="0.55000000000000004"/>
    <row r="208" s="10" customFormat="1" x14ac:dyDescent="0.55000000000000004"/>
    <row r="209" s="10" customFormat="1" x14ac:dyDescent="0.55000000000000004"/>
    <row r="210" s="10" customFormat="1" x14ac:dyDescent="0.55000000000000004"/>
    <row r="211" s="10" customFormat="1" x14ac:dyDescent="0.55000000000000004"/>
    <row r="212" s="10" customFormat="1" x14ac:dyDescent="0.55000000000000004"/>
    <row r="213" s="10" customFormat="1" x14ac:dyDescent="0.55000000000000004"/>
    <row r="214" s="10" customFormat="1" x14ac:dyDescent="0.55000000000000004"/>
    <row r="215" s="10" customFormat="1" x14ac:dyDescent="0.55000000000000004"/>
    <row r="216" s="10" customFormat="1" x14ac:dyDescent="0.55000000000000004"/>
    <row r="217" s="10" customFormat="1" x14ac:dyDescent="0.55000000000000004"/>
    <row r="218" s="10" customFormat="1" x14ac:dyDescent="0.55000000000000004"/>
    <row r="219" s="10" customFormat="1" x14ac:dyDescent="0.55000000000000004"/>
    <row r="220" s="10" customFormat="1" x14ac:dyDescent="0.55000000000000004"/>
    <row r="221" s="10" customFormat="1" x14ac:dyDescent="0.55000000000000004"/>
    <row r="222" s="10" customFormat="1" x14ac:dyDescent="0.55000000000000004"/>
    <row r="223" s="10" customFormat="1" x14ac:dyDescent="0.55000000000000004"/>
    <row r="224" s="10" customFormat="1" x14ac:dyDescent="0.55000000000000004"/>
    <row r="225" s="10" customFormat="1" x14ac:dyDescent="0.55000000000000004"/>
    <row r="226" s="10" customFormat="1" x14ac:dyDescent="0.55000000000000004"/>
    <row r="227" s="10" customFormat="1" x14ac:dyDescent="0.55000000000000004"/>
    <row r="228" s="10" customFormat="1" x14ac:dyDescent="0.55000000000000004"/>
    <row r="229" s="10" customFormat="1" x14ac:dyDescent="0.55000000000000004"/>
    <row r="230" s="10" customFormat="1" x14ac:dyDescent="0.55000000000000004"/>
    <row r="231" s="10" customFormat="1" x14ac:dyDescent="0.55000000000000004"/>
    <row r="232" s="10" customFormat="1" x14ac:dyDescent="0.55000000000000004"/>
    <row r="233" s="10" customFormat="1" x14ac:dyDescent="0.55000000000000004"/>
    <row r="234" s="10" customFormat="1" x14ac:dyDescent="0.55000000000000004"/>
    <row r="235" s="10" customFormat="1" x14ac:dyDescent="0.55000000000000004"/>
    <row r="236" s="10" customFormat="1" x14ac:dyDescent="0.55000000000000004"/>
    <row r="237" s="10" customFormat="1" x14ac:dyDescent="0.55000000000000004"/>
    <row r="238" s="10" customFormat="1" x14ac:dyDescent="0.55000000000000004"/>
    <row r="239" s="10" customFormat="1" x14ac:dyDescent="0.55000000000000004"/>
    <row r="240" s="10" customFormat="1" x14ac:dyDescent="0.55000000000000004"/>
    <row r="241" s="10" customFormat="1" x14ac:dyDescent="0.55000000000000004"/>
    <row r="242" s="10" customFormat="1" x14ac:dyDescent="0.55000000000000004"/>
    <row r="243" s="10" customFormat="1" x14ac:dyDescent="0.55000000000000004"/>
    <row r="244" s="10" customFormat="1" x14ac:dyDescent="0.55000000000000004"/>
    <row r="245" s="10" customFormat="1" x14ac:dyDescent="0.55000000000000004"/>
    <row r="246" s="10" customFormat="1" x14ac:dyDescent="0.55000000000000004"/>
    <row r="247" s="10" customFormat="1" x14ac:dyDescent="0.55000000000000004"/>
    <row r="248" s="10" customFormat="1" x14ac:dyDescent="0.55000000000000004"/>
    <row r="249" s="10" customFormat="1" x14ac:dyDescent="0.55000000000000004"/>
    <row r="250" s="10" customFormat="1" x14ac:dyDescent="0.55000000000000004"/>
    <row r="251" s="10" customFormat="1" x14ac:dyDescent="0.55000000000000004"/>
    <row r="252" s="10" customFormat="1" x14ac:dyDescent="0.55000000000000004"/>
    <row r="253" s="10" customFormat="1" x14ac:dyDescent="0.55000000000000004"/>
    <row r="254" s="10" customFormat="1" x14ac:dyDescent="0.55000000000000004"/>
    <row r="255" s="10" customFormat="1" x14ac:dyDescent="0.55000000000000004"/>
    <row r="256" s="10" customFormat="1" x14ac:dyDescent="0.55000000000000004"/>
    <row r="257" s="10" customFormat="1" x14ac:dyDescent="0.55000000000000004"/>
    <row r="258" s="10" customFormat="1" x14ac:dyDescent="0.55000000000000004"/>
    <row r="259" s="10" customFormat="1" x14ac:dyDescent="0.55000000000000004"/>
    <row r="260" s="10" customFormat="1" x14ac:dyDescent="0.55000000000000004"/>
    <row r="261" s="10" customFormat="1" x14ac:dyDescent="0.55000000000000004"/>
    <row r="262" s="10" customFormat="1" x14ac:dyDescent="0.55000000000000004"/>
    <row r="263" s="10" customFormat="1" x14ac:dyDescent="0.55000000000000004"/>
    <row r="264" s="10" customFormat="1" x14ac:dyDescent="0.55000000000000004"/>
    <row r="265" s="10" customFormat="1" x14ac:dyDescent="0.55000000000000004"/>
    <row r="266" s="10" customFormat="1" x14ac:dyDescent="0.55000000000000004"/>
    <row r="267" s="10" customFormat="1" x14ac:dyDescent="0.55000000000000004"/>
    <row r="268" s="10" customFormat="1" x14ac:dyDescent="0.55000000000000004"/>
    <row r="269" s="10" customFormat="1" x14ac:dyDescent="0.55000000000000004"/>
    <row r="270" s="10" customFormat="1" x14ac:dyDescent="0.55000000000000004"/>
    <row r="271" s="10" customFormat="1" x14ac:dyDescent="0.55000000000000004"/>
    <row r="272" s="10" customFormat="1" x14ac:dyDescent="0.55000000000000004"/>
    <row r="273" s="10" customFormat="1" x14ac:dyDescent="0.55000000000000004"/>
    <row r="274" s="10" customFormat="1" x14ac:dyDescent="0.55000000000000004"/>
    <row r="275" s="10" customFormat="1" x14ac:dyDescent="0.55000000000000004"/>
    <row r="276" s="10" customFormat="1" x14ac:dyDescent="0.55000000000000004"/>
    <row r="277" s="10" customFormat="1" x14ac:dyDescent="0.55000000000000004"/>
    <row r="278" s="10" customFormat="1" x14ac:dyDescent="0.55000000000000004"/>
    <row r="279" s="10" customFormat="1" x14ac:dyDescent="0.55000000000000004"/>
    <row r="280" s="10" customFormat="1" x14ac:dyDescent="0.55000000000000004"/>
    <row r="281" s="10" customFormat="1" x14ac:dyDescent="0.55000000000000004"/>
    <row r="282" s="10" customFormat="1" x14ac:dyDescent="0.55000000000000004"/>
    <row r="283" s="10" customFormat="1" x14ac:dyDescent="0.55000000000000004"/>
    <row r="284" s="10" customFormat="1" x14ac:dyDescent="0.55000000000000004"/>
    <row r="285" s="10" customFormat="1" x14ac:dyDescent="0.55000000000000004"/>
    <row r="286" s="10" customFormat="1" x14ac:dyDescent="0.55000000000000004"/>
    <row r="287" s="10" customFormat="1" x14ac:dyDescent="0.55000000000000004"/>
    <row r="288" s="10" customFormat="1" x14ac:dyDescent="0.55000000000000004"/>
    <row r="289" s="10" customFormat="1" x14ac:dyDescent="0.55000000000000004"/>
    <row r="290" s="10" customFormat="1" x14ac:dyDescent="0.55000000000000004"/>
    <row r="291" s="10" customFormat="1" x14ac:dyDescent="0.55000000000000004"/>
    <row r="292" s="10" customFormat="1" x14ac:dyDescent="0.55000000000000004"/>
    <row r="293" s="10" customFormat="1" x14ac:dyDescent="0.55000000000000004"/>
    <row r="294" s="10" customFormat="1" x14ac:dyDescent="0.55000000000000004"/>
    <row r="295" s="10" customFormat="1" x14ac:dyDescent="0.55000000000000004"/>
    <row r="296" s="10" customFormat="1" x14ac:dyDescent="0.55000000000000004"/>
    <row r="297" s="10" customFormat="1" x14ac:dyDescent="0.55000000000000004"/>
    <row r="298" s="10" customFormat="1" x14ac:dyDescent="0.55000000000000004"/>
    <row r="299" s="10" customFormat="1" x14ac:dyDescent="0.55000000000000004"/>
    <row r="300" s="10" customFormat="1" x14ac:dyDescent="0.55000000000000004"/>
    <row r="301" s="10" customFormat="1" x14ac:dyDescent="0.55000000000000004"/>
    <row r="302" s="10" customFormat="1" x14ac:dyDescent="0.55000000000000004"/>
    <row r="303" s="10" customFormat="1" x14ac:dyDescent="0.55000000000000004"/>
    <row r="304" s="10" customFormat="1" x14ac:dyDescent="0.55000000000000004"/>
    <row r="305" s="10" customFormat="1" x14ac:dyDescent="0.55000000000000004"/>
    <row r="306" s="10" customFormat="1" x14ac:dyDescent="0.55000000000000004"/>
    <row r="307" s="10" customFormat="1" x14ac:dyDescent="0.55000000000000004"/>
    <row r="308" s="10" customFormat="1" x14ac:dyDescent="0.55000000000000004"/>
    <row r="309" s="10" customFormat="1" x14ac:dyDescent="0.55000000000000004"/>
    <row r="310" s="10" customFormat="1" x14ac:dyDescent="0.55000000000000004"/>
    <row r="311" s="10" customFormat="1" x14ac:dyDescent="0.55000000000000004"/>
    <row r="312" s="10" customFormat="1" x14ac:dyDescent="0.55000000000000004"/>
    <row r="313" s="10" customFormat="1" x14ac:dyDescent="0.55000000000000004"/>
    <row r="314" s="10" customFormat="1" x14ac:dyDescent="0.55000000000000004"/>
    <row r="315" s="10" customFormat="1" x14ac:dyDescent="0.55000000000000004"/>
    <row r="316" s="10" customFormat="1" x14ac:dyDescent="0.55000000000000004"/>
    <row r="317" s="10" customFormat="1" x14ac:dyDescent="0.55000000000000004"/>
    <row r="318" s="10" customFormat="1" x14ac:dyDescent="0.55000000000000004"/>
    <row r="319" s="10" customFormat="1" x14ac:dyDescent="0.55000000000000004"/>
    <row r="320" s="10" customFormat="1" x14ac:dyDescent="0.55000000000000004"/>
    <row r="321" s="10" customFormat="1" x14ac:dyDescent="0.55000000000000004"/>
    <row r="322" s="10" customFormat="1" x14ac:dyDescent="0.55000000000000004"/>
    <row r="323" s="10" customFormat="1" x14ac:dyDescent="0.55000000000000004"/>
    <row r="324" s="10" customFormat="1" x14ac:dyDescent="0.55000000000000004"/>
    <row r="325" s="10" customFormat="1" x14ac:dyDescent="0.55000000000000004"/>
    <row r="326" s="10" customFormat="1" x14ac:dyDescent="0.55000000000000004"/>
    <row r="327" s="10" customFormat="1" x14ac:dyDescent="0.55000000000000004"/>
    <row r="328" s="10" customFormat="1" x14ac:dyDescent="0.55000000000000004"/>
    <row r="329" s="10" customFormat="1" x14ac:dyDescent="0.55000000000000004"/>
    <row r="330" s="10" customFormat="1" x14ac:dyDescent="0.55000000000000004"/>
    <row r="331" s="10" customFormat="1" x14ac:dyDescent="0.55000000000000004"/>
    <row r="332" s="10" customFormat="1" x14ac:dyDescent="0.55000000000000004"/>
    <row r="333" s="10" customFormat="1" x14ac:dyDescent="0.55000000000000004"/>
    <row r="334" s="10" customFormat="1" x14ac:dyDescent="0.55000000000000004"/>
    <row r="335" s="10" customFormat="1" x14ac:dyDescent="0.55000000000000004"/>
    <row r="336" s="10" customFormat="1" x14ac:dyDescent="0.55000000000000004"/>
    <row r="337" s="10" customFormat="1" x14ac:dyDescent="0.55000000000000004"/>
    <row r="338" s="10" customFormat="1" x14ac:dyDescent="0.55000000000000004"/>
    <row r="339" s="10" customFormat="1" x14ac:dyDescent="0.55000000000000004"/>
    <row r="340" s="10" customFormat="1" x14ac:dyDescent="0.55000000000000004"/>
    <row r="341" s="10" customFormat="1" x14ac:dyDescent="0.55000000000000004"/>
    <row r="342" s="10" customFormat="1" x14ac:dyDescent="0.55000000000000004"/>
    <row r="343" s="10" customFormat="1" x14ac:dyDescent="0.55000000000000004"/>
    <row r="344" s="10" customFormat="1" x14ac:dyDescent="0.55000000000000004"/>
    <row r="345" s="10" customFormat="1" x14ac:dyDescent="0.55000000000000004"/>
    <row r="346" s="10" customFormat="1" x14ac:dyDescent="0.55000000000000004"/>
    <row r="347" s="10" customFormat="1" x14ac:dyDescent="0.55000000000000004"/>
    <row r="348" s="10" customFormat="1" x14ac:dyDescent="0.55000000000000004"/>
    <row r="349" s="10" customFormat="1" x14ac:dyDescent="0.55000000000000004"/>
    <row r="350" s="10" customFormat="1" x14ac:dyDescent="0.55000000000000004"/>
    <row r="351" s="10" customFormat="1" x14ac:dyDescent="0.55000000000000004"/>
    <row r="352" s="10" customFormat="1" x14ac:dyDescent="0.55000000000000004"/>
    <row r="353" s="10" customFormat="1" x14ac:dyDescent="0.55000000000000004"/>
    <row r="354" s="10" customFormat="1" x14ac:dyDescent="0.55000000000000004"/>
    <row r="355" s="10" customFormat="1" x14ac:dyDescent="0.55000000000000004"/>
    <row r="356" s="10" customFormat="1" x14ac:dyDescent="0.55000000000000004"/>
    <row r="357" s="10" customFormat="1" x14ac:dyDescent="0.55000000000000004"/>
  </sheetData>
  <mergeCells count="34">
    <mergeCell ref="A1:I1"/>
    <mergeCell ref="J1:R1"/>
    <mergeCell ref="J18:M18"/>
    <mergeCell ref="O18:R18"/>
    <mergeCell ref="J19:M19"/>
    <mergeCell ref="O19:R19"/>
    <mergeCell ref="J2:M2"/>
    <mergeCell ref="O2:R2"/>
    <mergeCell ref="J3:M3"/>
    <mergeCell ref="O3:R3"/>
    <mergeCell ref="J7:M7"/>
    <mergeCell ref="O7:R7"/>
    <mergeCell ref="J10:M10"/>
    <mergeCell ref="O10:R10"/>
    <mergeCell ref="A10:D10"/>
    <mergeCell ref="F10:I10"/>
    <mergeCell ref="A11:D11"/>
    <mergeCell ref="F11:I11"/>
    <mergeCell ref="A18:D18"/>
    <mergeCell ref="F18:I18"/>
    <mergeCell ref="A19:D19"/>
    <mergeCell ref="F19:I19"/>
    <mergeCell ref="A15:D15"/>
    <mergeCell ref="F15:I15"/>
    <mergeCell ref="J15:M15"/>
    <mergeCell ref="O15:R15"/>
    <mergeCell ref="J11:M11"/>
    <mergeCell ref="O11:R11"/>
    <mergeCell ref="A2:D2"/>
    <mergeCell ref="A7:D7"/>
    <mergeCell ref="A3:D3"/>
    <mergeCell ref="F2:I2"/>
    <mergeCell ref="F3:I3"/>
    <mergeCell ref="F7:I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Deelnemers </vt:lpstr>
      <vt:lpstr>Poules</vt:lpstr>
      <vt:lpstr>A-ronde </vt:lpstr>
      <vt:lpstr>B-ronde</vt:lpstr>
      <vt:lpstr>Wedstrijdblaadjes Poules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Jorden Verest</dc:creator>
  <cp:lastModifiedBy>Jorden Verest</cp:lastModifiedBy>
  <cp:lastPrinted>2023-03-06T11:23:20Z</cp:lastPrinted>
  <dcterms:created xsi:type="dcterms:W3CDTF">2023-03-06T08:21:01Z</dcterms:created>
  <dcterms:modified xsi:type="dcterms:W3CDTF">2023-03-06T15:43:00Z</dcterms:modified>
</cp:coreProperties>
</file>