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https://d.docs.live.net/13fbbddc545c99e8/Documenten/"/>
    </mc:Choice>
  </mc:AlternateContent>
  <xr:revisionPtr revIDLastSave="18" documentId="14_{1F7EEFA0-D7B6-40BA-9EDA-42EDAD7BF3C3}" xr6:coauthVersionLast="47" xr6:coauthVersionMax="47" xr10:uidLastSave="{62ABE38F-D380-4F83-8C59-9D3BD7231301}"/>
  <bookViews>
    <workbookView xWindow="-120" yWindow="-120" windowWidth="24240" windowHeight="13140" tabRatio="720" firstSheet="6" activeTab="6" xr2:uid="{00000000-000D-0000-FFFF-FFFF00000000}"/>
  </bookViews>
  <sheets>
    <sheet name="A1" sheetId="1" r:id="rId1"/>
    <sheet name="A2" sheetId="2" r:id="rId2"/>
    <sheet name="A3" sheetId="3" r:id="rId3"/>
    <sheet name="A4" sheetId="4" r:id="rId4"/>
    <sheet name="A5" sheetId="5" r:id="rId5"/>
    <sheet name="A6" sheetId="6" r:id="rId6"/>
    <sheet name="A7" sheetId="7" r:id="rId7"/>
    <sheet name="A8" sheetId="18" r:id="rId8"/>
    <sheet name="A9" sheetId="19" r:id="rId9"/>
    <sheet name="A10" sheetId="20" r:id="rId10"/>
    <sheet name="P-1" sheetId="8" r:id="rId11"/>
    <sheet name="P-2" sheetId="9" r:id="rId12"/>
    <sheet name="P-3" sheetId="10" r:id="rId13"/>
    <sheet name="P-4" sheetId="11" r:id="rId14"/>
    <sheet name="P-5" sheetId="12" r:id="rId15"/>
    <sheet name="P-6" sheetId="13" r:id="rId16"/>
    <sheet name="P7" sheetId="15" r:id="rId17"/>
    <sheet name="P8" sheetId="16" r:id="rId18"/>
    <sheet name="P9" sheetId="17" r:id="rId19"/>
    <sheet name="bladvoorbeeld" sheetId="14" r:id="rId20"/>
    <sheet name="forum test" sheetId="21" r:id="rId21"/>
  </sheets>
  <externalReferences>
    <externalReference r:id="rId22"/>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1" l="1" a="1"/>
  <c r="G17" i="21" s="1"/>
  <c r="F7" i="21"/>
  <c r="F3" i="21"/>
  <c r="G3" i="21" s="1"/>
  <c r="G2" i="21" s="1"/>
  <c r="F4" i="21"/>
  <c r="G4" i="21" s="1"/>
  <c r="D5" i="21"/>
  <c r="E5" i="21" s="1"/>
  <c r="D6" i="21"/>
  <c r="D8" i="21"/>
  <c r="D9" i="21"/>
  <c r="D10" i="21"/>
  <c r="E10" i="21" s="1"/>
  <c r="D11" i="21"/>
  <c r="D12" i="21"/>
  <c r="D13" i="21"/>
  <c r="D14" i="21"/>
  <c r="D15" i="21"/>
  <c r="D16" i="21"/>
  <c r="D17" i="21"/>
  <c r="D18" i="21"/>
  <c r="E18" i="21" s="1"/>
  <c r="D19" i="21"/>
  <c r="F19" i="21" s="1"/>
  <c r="G19" i="21" s="1"/>
  <c r="D20" i="21"/>
  <c r="D21" i="21"/>
  <c r="D22" i="21"/>
  <c r="E22" i="21" s="1"/>
  <c r="D23" i="21"/>
  <c r="F23" i="21" s="1"/>
  <c r="G23" i="21" s="1"/>
  <c r="D24" i="21"/>
  <c r="D25" i="21"/>
  <c r="D26" i="21"/>
  <c r="E26" i="21" s="1"/>
  <c r="D27" i="21"/>
  <c r="F27" i="21" s="1"/>
  <c r="G27" i="21" s="1"/>
  <c r="D28" i="21"/>
  <c r="D29" i="21"/>
  <c r="D30" i="21"/>
  <c r="D31" i="21"/>
  <c r="F31" i="21" s="1"/>
  <c r="G31" i="21" s="1"/>
  <c r="D32" i="21"/>
  <c r="D33" i="21"/>
  <c r="D34" i="21"/>
  <c r="E34" i="21" s="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F11" i="21"/>
  <c r="G11" i="21" s="1"/>
  <c r="F15" i="21"/>
  <c r="G15" i="21" s="1"/>
  <c r="F35" i="21"/>
  <c r="G35" i="21" s="1"/>
  <c r="F39" i="21"/>
  <c r="G39" i="21" s="1"/>
  <c r="F43" i="21"/>
  <c r="G43" i="21" s="1"/>
  <c r="F47" i="21"/>
  <c r="G47" i="21" s="1"/>
  <c r="F51" i="21"/>
  <c r="G51" i="21" s="1"/>
  <c r="F55" i="21"/>
  <c r="G55" i="21" s="1"/>
  <c r="F59" i="21"/>
  <c r="G59" i="21" s="1"/>
  <c r="F54" i="21"/>
  <c r="G54" i="21" s="1"/>
  <c r="G6" i="21"/>
  <c r="E8" i="21"/>
  <c r="E9" i="21"/>
  <c r="E12" i="21"/>
  <c r="E13" i="21"/>
  <c r="E14" i="21"/>
  <c r="E16" i="21"/>
  <c r="F17" i="21"/>
  <c r="E20" i="21"/>
  <c r="E21" i="21"/>
  <c r="E24" i="21"/>
  <c r="E25" i="21"/>
  <c r="E28" i="21"/>
  <c r="F29" i="21"/>
  <c r="G29" i="21" s="1"/>
  <c r="E30" i="21"/>
  <c r="E32" i="21"/>
  <c r="E33" i="21"/>
  <c r="E36" i="21"/>
  <c r="E37" i="21"/>
  <c r="E38" i="21"/>
  <c r="E40" i="21"/>
  <c r="F41" i="21"/>
  <c r="G41" i="21" s="1"/>
  <c r="E42" i="21"/>
  <c r="E44" i="21"/>
  <c r="E45" i="21"/>
  <c r="E46" i="21"/>
  <c r="E48" i="21"/>
  <c r="E49" i="21"/>
  <c r="E50" i="21"/>
  <c r="E52" i="21"/>
  <c r="F53" i="21"/>
  <c r="G53" i="21" s="1"/>
  <c r="E54" i="21"/>
  <c r="E56" i="21"/>
  <c r="E57" i="21"/>
  <c r="E58" i="21"/>
  <c r="F2" i="21" l="1"/>
  <c r="F38" i="21"/>
  <c r="G38" i="21" s="1"/>
  <c r="F30" i="21"/>
  <c r="G30" i="21" s="1"/>
  <c r="F22" i="21"/>
  <c r="G22" i="21" s="1"/>
  <c r="F46" i="21"/>
  <c r="G46" i="21" s="1"/>
  <c r="F14" i="21"/>
  <c r="G14" i="21" s="1"/>
  <c r="F58" i="21"/>
  <c r="G58" i="21" s="1"/>
  <c r="F50" i="21"/>
  <c r="G50" i="21" s="1"/>
  <c r="F42" i="21"/>
  <c r="G42" i="21" s="1"/>
  <c r="F34" i="21"/>
  <c r="G34" i="21" s="1"/>
  <c r="F26" i="21"/>
  <c r="G26" i="21" s="1"/>
  <c r="F18" i="21"/>
  <c r="G18" i="21" s="1"/>
  <c r="F10" i="21"/>
  <c r="G10" i="21" s="1"/>
  <c r="F52" i="21"/>
  <c r="G52" i="21" s="1"/>
  <c r="F44" i="21"/>
  <c r="G44" i="21" s="1"/>
  <c r="F36" i="21"/>
  <c r="G36" i="21" s="1"/>
  <c r="F28" i="21"/>
  <c r="G28" i="21" s="1"/>
  <c r="F20" i="21"/>
  <c r="G20" i="21" s="1"/>
  <c r="F12" i="21"/>
  <c r="G12" i="21" s="1"/>
  <c r="F56" i="21"/>
  <c r="G56" i="21" s="1"/>
  <c r="F48" i="21"/>
  <c r="G48" i="21" s="1"/>
  <c r="F40" i="21"/>
  <c r="G40" i="21" s="1"/>
  <c r="F32" i="21"/>
  <c r="G32" i="21" s="1"/>
  <c r="F24" i="21"/>
  <c r="G24" i="21" s="1"/>
  <c r="F16" i="21"/>
  <c r="G16" i="21" s="1"/>
  <c r="F8" i="21"/>
  <c r="G8" i="21" s="1"/>
  <c r="E53" i="21"/>
  <c r="E41" i="21"/>
  <c r="E29" i="21"/>
  <c r="E17" i="21"/>
  <c r="F57" i="21"/>
  <c r="G57" i="21" s="1"/>
  <c r="F49" i="21"/>
  <c r="G49" i="21" s="1"/>
  <c r="F45" i="21"/>
  <c r="G45" i="21" s="1"/>
  <c r="F37" i="21"/>
  <c r="G37" i="21" s="1"/>
  <c r="F33" i="21"/>
  <c r="G33" i="21" s="1"/>
  <c r="F25" i="21"/>
  <c r="G25" i="21" s="1"/>
  <c r="F21" i="21"/>
  <c r="G21" i="21" s="1"/>
  <c r="F13" i="21"/>
  <c r="G13" i="21" s="1"/>
  <c r="F9" i="21"/>
  <c r="G9" i="21" s="1"/>
  <c r="E59" i="21"/>
  <c r="E55" i="21"/>
  <c r="E51" i="21"/>
  <c r="E47" i="21"/>
  <c r="E43" i="21"/>
  <c r="E39" i="21"/>
  <c r="E35" i="21"/>
  <c r="E31" i="21"/>
  <c r="E27" i="21"/>
  <c r="E23" i="21"/>
  <c r="E19" i="21"/>
  <c r="E15" i="21"/>
  <c r="E11" i="21"/>
  <c r="E6" i="21"/>
  <c r="F5" i="21"/>
  <c r="G5" i="21" s="1"/>
  <c r="E4" i="21"/>
  <c r="E3" i="21"/>
  <c r="E2" i="21" l="1"/>
  <c r="D2" i="7" l="1"/>
  <c r="E2" i="7"/>
  <c r="F1" i="7" l="1"/>
  <c r="G2" i="15"/>
  <c r="E2" i="15"/>
  <c r="F1" i="15" s="1"/>
  <c r="H2" i="15" s="1"/>
  <c r="D2" i="15"/>
  <c r="G2" i="6"/>
  <c r="E2" i="6"/>
  <c r="E2" i="5"/>
  <c r="D2" i="6"/>
  <c r="D2" i="5"/>
  <c r="G2" i="12"/>
  <c r="E2" i="12"/>
  <c r="D2" i="12"/>
  <c r="G2" i="5"/>
  <c r="G2" i="4"/>
  <c r="E2" i="4"/>
  <c r="D2" i="4"/>
  <c r="E2" i="11"/>
  <c r="D2" i="11"/>
  <c r="G2" i="11"/>
  <c r="D2" i="3"/>
  <c r="E2" i="3"/>
  <c r="G2" i="3"/>
  <c r="D2" i="10"/>
  <c r="E2" i="10"/>
  <c r="G2" i="10"/>
  <c r="G2" i="2"/>
  <c r="G2" i="9"/>
  <c r="E2" i="9"/>
  <c r="D2" i="9"/>
  <c r="E2" i="2"/>
  <c r="D2" i="2"/>
  <c r="G2" i="1"/>
  <c r="E2" i="1"/>
  <c r="D2" i="1"/>
  <c r="D2" i="8"/>
  <c r="E2" i="8"/>
  <c r="G2" i="8"/>
  <c r="G2" i="13"/>
  <c r="E2" i="13"/>
  <c r="D2" i="13"/>
  <c r="G2" i="14"/>
  <c r="E2" i="14"/>
  <c r="D2" i="14"/>
  <c r="H2" i="14" s="1"/>
  <c r="F1" i="6" l="1"/>
  <c r="H2" i="6" s="1"/>
  <c r="F1" i="12"/>
  <c r="H2" i="12" s="1"/>
  <c r="F1" i="4"/>
  <c r="H2" i="4" s="1"/>
  <c r="F1" i="2"/>
  <c r="H2" i="2" s="1"/>
  <c r="F1" i="9"/>
  <c r="H2" i="9" s="1"/>
  <c r="F1" i="5"/>
  <c r="H2" i="5" s="1"/>
  <c r="F1" i="10"/>
  <c r="H2" i="10" s="1"/>
  <c r="F1" i="13"/>
  <c r="H2" i="13" s="1"/>
  <c r="F1" i="8"/>
  <c r="H2" i="8" s="1"/>
  <c r="F1" i="1"/>
  <c r="H2" i="1" s="1"/>
  <c r="F1" i="3"/>
  <c r="H2" i="3" s="1"/>
  <c r="F1" i="11"/>
  <c r="H2" i="11" s="1"/>
  <c r="G2" i="7"/>
  <c r="H2" i="7" s="1"/>
  <c r="K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20" authorId="0" shapeId="0" xr:uid="{4BCC0CB9-89D8-4462-AAC9-DA3DED81D98D}">
      <text>
        <r>
          <rPr>
            <b/>
            <sz val="9"/>
            <color indexed="81"/>
            <rFont val="Tahoma"/>
            <family val="2"/>
          </rPr>
          <t>PC Gebruiker:</t>
        </r>
        <r>
          <rPr>
            <sz val="9"/>
            <color indexed="81"/>
            <rFont val="Tahoma"/>
            <family val="2"/>
          </rPr>
          <t xml:space="preserve">
19-01-2023
B
BUR.TECH.CONT.MALLE BE2390 MALLE
Betaling met KBC-Debetkaart via Bancontact
-89,70 EUR-8970 EUR
Datum
19-01-2023 om 08.20 uur
Debetkaart
6703 42XX XXXX X001 8
Kaarthouder
DE LANDTSHEER MARC
Valutadatum
19-1-2023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5" authorId="0" shapeId="0" xr:uid="{561AF2A9-80DB-4691-957D-743F036CF3DC}">
      <text>
        <r>
          <rPr>
            <b/>
            <sz val="9"/>
            <color indexed="81"/>
            <rFont val="Tahoma"/>
            <family val="2"/>
          </rPr>
          <t>PC Gebruiker:</t>
        </r>
        <r>
          <rPr>
            <sz val="9"/>
            <color indexed="81"/>
            <rFont val="Tahoma"/>
            <family val="2"/>
          </rPr>
          <t xml:space="preserve">
02-02-2023
F
FELIX CAR SERVICE N.V BE2930 BRASSCHAAT
Betaling met KBC-Debetkaart via Bancontact
-5,00 EUR-500 EUR
Datum
02-02-2023 om 14.50 uur
Debetkaart
6703 42XX XXXX X001 8
Kaarthouder
DE LANDTSHEER MARC
Valutadatum
2-2-2023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9" authorId="0" shapeId="0" xr:uid="{061C17C9-357A-4817-B4EC-FE126EE5696D}">
      <text>
        <r>
          <rPr>
            <b/>
            <sz val="9"/>
            <color indexed="81"/>
            <rFont val="Tahoma"/>
            <charset val="1"/>
          </rPr>
          <t>PC Gebruiker:</t>
        </r>
        <r>
          <rPr>
            <sz val="9"/>
            <color indexed="81"/>
            <rFont val="Tahoma"/>
            <charset val="1"/>
          </rPr>
          <t xml:space="preserve">
Ticket - Marc De Landtsheer
Dit ticket is geldig op alle voertuigen van De Lijn tot 14u25 op 13/07/2023
Geactiveerd op Geldig tot Prijs
13/07/2023 - 13u25 13/07/2023 - 14u25 2.50 EUR
Ticket - Marc De Landtsheer
Dit ticket is geldig op alle voertuigen van De Lijn tot 09u09 op 13/07/2023
Geactiveerd op Geldig tot Prijs
13/07/2023 - 08u09 13/07/2023 - 09u09 2.50 EUR
U ontvangt deze email omdat u recentelijk een aankoop hebt uitgevoerd van De Lijn tickets.
Herinnering: Reispas aanvragen: 1 persoon
Inbox
Lokaal bestuur Duffel - Burgerzaken &lt;LokaalbestuurDuffel@duffel.be&gt;
wo 12 jul 19:00 (2 dagen geleden)
aan mij
Lokaal bestuur Duffel - Burgerzaken
015311202
https://www.duffel.be/
Hallo De Landsheer,
U hebt een aanstaande reservering.
Herinnering voor afspraak
Binnenkort is het tijd voor de door u aangevraagde service.
Reserveringsgegevens
Servicenaam
Reispas aanvragen: 1 persoon
Met
BZ loket1
Wanneer
donderdag 13 juli 2023
19:00 - 19:10
(UTC+01:00) Brussels, Copenhagen, Madrid, Paris
Aanvullende gegevens
Je hebt het volgende nodig tijdens je afspraak:
identiteitskaart
1 recente pasfoto volgens ICAO-normen
Bij aanvraag van reispas voor minderjarig moet minstens 1 ouder/voogd meekomen
vorige reispas
bankkaart of cash geld
Let op: dit is een afspraak voor de aanvraag van slechts één reispas.
Lokaal bestuur Duffel - Burgerzaken
Privacybeleid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3" authorId="0" shapeId="0" xr:uid="{6E7BAA11-5FE3-4A6C-8773-01E1D2755957}">
      <text>
        <r>
          <rPr>
            <b/>
            <sz val="9"/>
            <color indexed="81"/>
            <rFont val="Tahoma"/>
            <family val="2"/>
          </rPr>
          <t>PC Gebruiker:</t>
        </r>
        <r>
          <rPr>
            <sz val="9"/>
            <color indexed="81"/>
            <rFont val="Tahoma"/>
            <family val="2"/>
          </rPr>
          <t xml:space="preserve">
geen loon ontvangen in 2022
</t>
        </r>
      </text>
    </comment>
    <comment ref="F7" authorId="0" shapeId="0" xr:uid="{2738F90E-9C5F-4A0A-9626-A2F9D53A2F5D}">
      <text>
        <r>
          <rPr>
            <b/>
            <sz val="9"/>
            <color indexed="81"/>
            <rFont val="Tahoma"/>
            <family val="2"/>
          </rPr>
          <t>PC Gebruiker:</t>
        </r>
        <r>
          <rPr>
            <sz val="9"/>
            <color indexed="81"/>
            <rFont val="Tahoma"/>
            <family val="2"/>
          </rPr>
          <t xml:space="preserve">
T.C. ranger - del. Home 
Porche
</t>
        </r>
      </text>
    </comment>
    <comment ref="F10" authorId="0" shapeId="0" xr:uid="{43A88A2B-A348-46BE-ACFE-148789F80DFC}">
      <text>
        <r>
          <rPr>
            <b/>
            <sz val="9"/>
            <color indexed="81"/>
            <rFont val="Tahoma"/>
            <family val="2"/>
          </rPr>
          <t>PC Gebruiker:</t>
        </r>
        <r>
          <rPr>
            <sz val="9"/>
            <color indexed="81"/>
            <rFont val="Tahoma"/>
            <family val="2"/>
          </rPr>
          <t xml:space="preserve">
eerst naar NL voor de Modus - dezelfde dag nogmaals -C.W. toyota jeep afgehaald en gebracht naar marc voor de zetel
pol - home - pol
totaal 321 km à 7l/100km = 46€</t>
        </r>
      </text>
    </comment>
    <comment ref="F12" authorId="0" shapeId="0" xr:uid="{3D8A5133-2292-417E-A340-2EFA1D9F1DFD}">
      <text>
        <r>
          <rPr>
            <b/>
            <sz val="9"/>
            <color indexed="81"/>
            <rFont val="Tahoma"/>
            <family val="2"/>
          </rPr>
          <t>PC Gebruiker:</t>
        </r>
        <r>
          <rPr>
            <sz val="9"/>
            <color indexed="81"/>
            <rFont val="Tahoma"/>
            <family val="2"/>
          </rPr>
          <t xml:space="preserve">
heel drukke dag </t>
        </r>
      </text>
    </comment>
    <comment ref="F16" authorId="0" shapeId="0" xr:uid="{E0111AC9-0A74-43A2-A6AF-CE696FF2BD18}">
      <text>
        <r>
          <rPr>
            <b/>
            <sz val="9"/>
            <color indexed="81"/>
            <rFont val="Tahoma"/>
            <family val="2"/>
          </rPr>
          <t>PC Gebruiker:</t>
        </r>
        <r>
          <rPr>
            <sz val="9"/>
            <color indexed="81"/>
            <rFont val="Tahoma"/>
            <family val="2"/>
          </rPr>
          <t xml:space="preserve">
12-01-2023
ESSO BRASSCHAAT BE BRASSCHAAT
Betaling met KBC-Debetkaart via Maestro
-15,00 EUR-1500 EUR
Datum
11-01-2023 om 16.54 uur
Debetkaart
6703 42XX XXXX X001 8
Kaarthouder
DE LANDTSHEER MARC
Valutadatum
12-1-2023</t>
        </r>
      </text>
    </comment>
    <comment ref="F19" authorId="0" shapeId="0" xr:uid="{F2FC1F8C-54BC-4C47-A941-5AB13F9A8799}">
      <text>
        <r>
          <rPr>
            <b/>
            <sz val="9"/>
            <color indexed="81"/>
            <rFont val="Tahoma"/>
            <family val="2"/>
          </rPr>
          <t>PC Gebruiker:</t>
        </r>
        <r>
          <rPr>
            <sz val="9"/>
            <color indexed="81"/>
            <rFont val="Tahoma"/>
            <family val="2"/>
          </rPr>
          <t xml:space="preserve">
Snelste
105 kmA1 A12 E19 R1, A13 E313, A13 E313, A1 A12 E19 R1
Carburant : 11.46 €
Nu 3 min vertraagd verkeer
Zie de aanwijzingen
1.10 u.
11.46 €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16" authorId="0" shapeId="0" xr:uid="{B12CCEF7-6EF9-460D-A617-49F3D56F45D5}">
      <text>
        <r>
          <rPr>
            <b/>
            <sz val="9"/>
            <color indexed="81"/>
            <rFont val="Tahoma"/>
            <family val="2"/>
          </rPr>
          <t>PC Gebruiker:</t>
        </r>
        <r>
          <rPr>
            <sz val="9"/>
            <color indexed="81"/>
            <rFont val="Tahoma"/>
            <family val="2"/>
          </rPr>
          <t xml:space="preserve">
6,30 TC Kontich Caddy - Peter home P.U. Ford TC. Malle - Pol - Dusselier - AKC - Dusselier - AKC - TC rode kaart Ford - Tanken 15€ - TC Kontich - door teveel volk terug komen later - van 16 tot 17u ok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7" authorId="0" shapeId="0" xr:uid="{5FFE333C-494D-4F89-B230-D9593F84F089}">
      <text>
        <r>
          <rPr>
            <b/>
            <sz val="9"/>
            <color indexed="81"/>
            <rFont val="Tahoma"/>
            <family val="2"/>
          </rPr>
          <t>PC Gebruiker:</t>
        </r>
        <r>
          <rPr>
            <sz val="9"/>
            <color indexed="81"/>
            <rFont val="Tahoma"/>
            <family val="2"/>
          </rPr>
          <t xml:space="preserve">
PU Joel-Dusselier-Jaak-esso- essen- eten - home - plein - home - Essen</t>
        </r>
      </text>
    </comment>
    <comment ref="F9" authorId="0" shapeId="0" xr:uid="{13A151B1-21C9-4F4F-8AC7-F2C83E6206C5}">
      <text>
        <r>
          <rPr>
            <b/>
            <sz val="9"/>
            <color indexed="81"/>
            <rFont val="Tahoma"/>
            <family val="2"/>
          </rPr>
          <t>PC Gebruiker:</t>
        </r>
        <r>
          <rPr>
            <sz val="9"/>
            <color indexed="81"/>
            <rFont val="Tahoma"/>
            <family val="2"/>
          </rPr>
          <t xml:space="preserve">
SUPERMARKT VAN ONCEN-M BE2930 BRASSCHAAT
Betaling met KBC-Debetkaart via Bancontact
7,64 EUR           Datum     07-03-2023 om 15.46 uur
Brood - 3x 0.50l spa bruis- 150gr gehakt
--------------------------------------------------------------------
ERIK BAERT BE2650 EDEGEM
-11,80 EUR                 Datum           07-03-2023 om 15.38 uur
DE LANDTSHEER MARC
kip voor 2 dagen
Tijd -     planning thuis - afdruk van documenten -  telefoons -                                                                                                                                                                                           
Uitnodiging in Comme Chez Nous door Peter voor het plannen voor de oversteek naar
 Engeland om er bij Jaguar Newcastle een wagen af te halen. Niettegenstaande er grote twijfels waren 
om en wegens een internationale Paspoort had Peter vermeld dat de reis echt met een I.K. kon doorgaan
Ervoor had ik hem vermeld om voor de zekerheid de reis om 1 week te verschuiven voor het in orde te brengen van mijn reispas,
maar daar had hij geen oren naar en zou wel een oplossing vinden, na tijd en werk besloot hij toch om de reis te laten doorgaan 
Gepaste wagen gaan huren bij Frank in St Lenaerts -naar Peter thuis om de remorque en sangles en omstreeks 16u ben ik 
vertrokken naar Rotterdam voor inscheping op de ferry voor de oversteek via Hull.
Aan de ferryport aangekomen inschepingsdocumenten en paspoort  aanmelden , . . . .en daar kreeg ik te horen dat ik via het hoofdgebouw
moest inklaren, en daar gaven ze me te verstaan dat er geen enkel mogelijk was om met een I.K. naar Engeland te gaan, en
daar stond ik dan, contact opgenomen met Peter die mij beantwoorde met een gevloek en geroep waarop ik hem vermelde
 dat ik de dame van de balie zou doorgeven, na menige telefoons en gesprekken met de balie dame heeft deze de tickets op
volgende woensdag gezet  ook om dat er reeds een hele rij van  passagiers te wachten stonden. Heb dan Peter willen telefoneren 
die geen reactie gaf op mijn oproep, van de veiligheid moest ik van de parking en ben dan naar buiten gereden. Daar heb ik hem 
aan de lijn gehad en hem vermeld dat de tickets waren gewijzigd naar komende woensdag daarop zou hij mij direct terug oproepen
 nadat hij met Jaguar getelefoneerd had. Ietsje later ontving ik zijn telefoon dat dit niet ging daar zijne klant voor elke dag 
Langer parkeren die 39E.pond zou moeten betalen en met de vermelding dat deze dan voor hem zou zijn, ( daags nadien zelf met 
de garage contact opgenomen en de vraag gesteld (hoor tape v/d telefoon) en weerom een leugen van hem)  daarop ben 
ik terug naar de terminal moeten keren en na een lange bespreking had ik het gedaan gekregen dat de dame het zonder
kosten gewijzigd had naar daags nadien en dan tevens de naam gewijzigd op Peter Wouters.
Effe ertussen vermelde dat Peter gesproken heeft dat hij nu zou vertrekken en nog zou trachten de inschepingstijd van 19u30
zou halen zodanig het die dag nog kon doorgaan, uiteindelijk en dit met dezelfde oproep kreeg ik te horen dat dit toch niet zou gaan,
daar er een 
Dan maar terug vertrokken richting Brasschaat voor het afleveren van de camionette en remorque, waar ik juist geteld 
om 19u30 aankwam. Dus mijn idee had hij gerust een wagen kunnen nemen en zoals hij altijd rijd dezeoversteek om 19u30
 gemakkelijk kunnen halen? 
Dit alles ! En dat ik niet weet waarom die leugens altijd heeft me daartoe verplicht mijn gedane onkosten en uren aan hem
 door te rekenen, en dit zelfs zijn doen heb ik dit in een diplomatisch bedrag en van de reeele kosten gemaakt * 
Onnodige kosten gedaan en relaas van de voorbereidingen voor de reis naar Engeland op 6/3/23     
Eten en drinken                                                                                                                                                                                               20
Telefoons - printer inkt - papier - tijd                                                                                                                                                          10
Tijd + 2 dagen zonder werk ( voorzien 500€ )                                                                                                                                           200
Benzine verbruik door Peter 40km - door Marc verplaatsing 80km = 120km à 1.69€ =16.90                                                           20      
Tel Jaguar Engeland   en tijd  met opname gesprek                                                                                                                                   10                                                                                                                                                                                 totaal kosten                                                                                                                                                                                                     260€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PC Gebruiker</author>
  </authors>
  <commentList>
    <comment ref="F32" authorId="0" shapeId="0" xr:uid="{1BB2C330-0726-4811-85A7-00783C9068B8}">
      <text>
        <r>
          <rPr>
            <b/>
            <sz val="9"/>
            <color indexed="81"/>
            <rFont val="Tahoma"/>
            <family val="2"/>
          </rPr>
          <t>PC Gebruiker:</t>
        </r>
        <r>
          <rPr>
            <sz val="9"/>
            <color indexed="81"/>
            <rFont val="Tahoma"/>
            <family val="2"/>
          </rPr>
          <t xml:space="preserve">
Marc De Landtsheer &lt;delamarc71@gmail.com&gt;
07:15 (19 minuten geleden)
aan delamarc71
8:30 uur Alain afhalen - Mollen klemmen uithalen
9:40 uur telefoon gekregen van Peter met het gezegde dat hij met Alain gebeld heeft en de toelating heeft gegeven om een wagen naar Joël Cartier te doen en met een ware terug te komen en dit voor de controle- 9:30 uur waren klaarmaken gereedschap opruimen en om 9:50 uur vertrokken naar de cadeaus je zo wel- Met de caddie in the Peter zijn platen terugkomen met de Mercedes van Alain
Van 10:15 uur tot 10:30 uur Alain Mercedes van Joël naar plein met platen van Peter
10:30 uur Mercedes binnen gezet Mieke de Volkswagen genomen en naar de technische controle gereden- Rode kaart gekregen wegens niet afgestelde lichten aan de rechterkant voor ben nu onderweg naar de Paul om dan uiteindelijk terug de wagen te laten herkeuren- 11:55 uur aangekomen technische controle met de Volkswagen van Mieke - 12u30 naar plein- 13u met peter naar cw scenic PU en naar Pol Wissel met bmw - 14u Alain naar jaguar gebracht totTot 14:45 uur vanaf 14:45 uur voor de Peter Naar Patrick om worsten halen voor de technische controle in Brasschaat- 15:30 uur vertrokken naar het plein mag niet naar de controle moet de Peter doen - Aankomst TC 15u50-Peter beloofd dat hij zou nakomen - 17 uur einde der werken 17u30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<sst xmlns="http://schemas.openxmlformats.org/spreadsheetml/2006/main" count="491" uniqueCount="318">
  <si>
    <t>OPMERKINGEN</t>
  </si>
  <si>
    <t>overdr</t>
  </si>
  <si>
    <t>N.T. ontv.</t>
  </si>
  <si>
    <t>ONTV</t>
  </si>
  <si>
    <t>Benz 1,25</t>
  </si>
  <si>
    <t>TOT.U</t>
  </si>
  <si>
    <t>Tot</t>
  </si>
  <si>
    <t>Van</t>
  </si>
  <si>
    <t>Datum</t>
  </si>
  <si>
    <t>P</t>
  </si>
  <si>
    <t>Peter</t>
  </si>
  <si>
    <t>kaatsheuvel - lommel -</t>
  </si>
  <si>
    <t xml:space="preserve">231km à 7/100km = </t>
  </si>
  <si>
    <t>wisselstuk NL MARAISA</t>
  </si>
  <si>
    <t>Joel-T.C.Hyundai-Joel-home-Porche dirk-</t>
  </si>
  <si>
    <t xml:space="preserve">Totaal 68km à 7/100km = </t>
  </si>
  <si>
    <t xml:space="preserve"> ONTVANGEN</t>
  </si>
  <si>
    <t>tanken  cng</t>
  </si>
  <si>
    <t>NL</t>
  </si>
  <si>
    <t>van alles</t>
  </si>
  <si>
    <t>km vergoeding</t>
  </si>
  <si>
    <t xml:space="preserve">T.C. Koreaan - </t>
  </si>
  <si>
    <t>Suzuki Maco bandenwissel</t>
  </si>
  <si>
    <t>km vergoeding joel en terug</t>
  </si>
  <si>
    <t>ganse dag Peter</t>
  </si>
  <si>
    <t>depannage</t>
  </si>
  <si>
    <t xml:space="preserve">ganse dag - 1u depannage dirk en - 1u eten </t>
  </si>
  <si>
    <t>tanken zwarte clio</t>
  </si>
  <si>
    <t>boodschap + document Eeko</t>
  </si>
  <si>
    <t>km vergoeding Eeklo</t>
  </si>
  <si>
    <t>tunnel</t>
  </si>
  <si>
    <t>wisselstuk Noyens</t>
  </si>
  <si>
    <t>tanken 116 km</t>
  </si>
  <si>
    <t>ontvangen 13/01</t>
  </si>
  <si>
    <t>werkuren voor verjaardag Mieke = afgespr.</t>
  </si>
  <si>
    <t xml:space="preserve">ontvangen + 2teveel </t>
  </si>
  <si>
    <t>C.W. Mercedes + Home verder doen</t>
  </si>
  <si>
    <t>P.U Patrick Corvaire -PU alfa - Carlos-home</t>
  </si>
  <si>
    <t xml:space="preserve">houtblokken </t>
  </si>
  <si>
    <t>P.U. Patrick geen sr nummer</t>
  </si>
  <si>
    <t>P.U. doc Bornem - Edegem 100km</t>
  </si>
  <si>
    <t>mini pol-terug mercedes</t>
  </si>
  <si>
    <t>chinees C.W.en lexus ok voor TC 19/1</t>
  </si>
  <si>
    <t>C.W. jetons</t>
  </si>
  <si>
    <t>T.C.Lexus</t>
  </si>
  <si>
    <t xml:space="preserve">mercedes Herk de stad </t>
  </si>
  <si>
    <t>C.W. Defender+P.U. Porche</t>
  </si>
  <si>
    <t>P.U. Smart gratis</t>
  </si>
  <si>
    <t>P.U. Mercedes - Zottegem</t>
  </si>
  <si>
    <t>T.C.</t>
  </si>
  <si>
    <t>ganse dag docter</t>
  </si>
  <si>
    <t>plein-joel-bank-bank-Pucitroen-sam-plein</t>
  </si>
  <si>
    <t>tanken met wgen van Sam</t>
  </si>
  <si>
    <t>70km vergoeding</t>
  </si>
  <si>
    <t>ganse dag thuis docter</t>
  </si>
  <si>
    <t>P.U.mini Peter</t>
  </si>
  <si>
    <t>lev citroen Sam</t>
  </si>
  <si>
    <t>9u30</t>
  </si>
  <si>
    <t>15u</t>
  </si>
  <si>
    <t>tanken suzuki</t>
  </si>
  <si>
    <t>banden mini</t>
  </si>
  <si>
    <t>C.W. - pol - C.W.</t>
  </si>
  <si>
    <t>tanken 10u45 Pollet</t>
  </si>
  <si>
    <t>T.C.Malle+ C.W.+Lev Banden mini</t>
  </si>
  <si>
    <t>joel-C.W.-Felix-Stefaan -</t>
  </si>
  <si>
    <t>ontvangen</t>
  </si>
  <si>
    <t xml:space="preserve">wisselstuk - </t>
  </si>
  <si>
    <t xml:space="preserve">Joelle - nederland </t>
  </si>
  <si>
    <t xml:space="preserve">232km </t>
  </si>
  <si>
    <t>onvangen 370 transportkosten via KBC</t>
  </si>
  <si>
    <t>klevers rally</t>
  </si>
  <si>
    <t>Alain alleen - 0,30 eten</t>
  </si>
  <si>
    <t>C.W. Felix VW + Mercedes Gino</t>
  </si>
  <si>
    <t>C.W. Felix VW + Mercedes Gino enz</t>
  </si>
  <si>
    <t>70 km verg E.W.</t>
  </si>
  <si>
    <t>P.U. Joel + T.C mini</t>
  </si>
  <si>
    <t>stofzuiger herstel + VW+Stoof</t>
  </si>
  <si>
    <t>tanken Tiguan</t>
  </si>
  <si>
    <t>C.W. Tiguan</t>
  </si>
  <si>
    <t xml:space="preserve">Liebert enz </t>
  </si>
  <si>
    <t>2xPol + hout</t>
  </si>
  <si>
    <t>C.W enz</t>
  </si>
  <si>
    <t>zie bijgaande nota</t>
  </si>
  <si>
    <t>12u30</t>
  </si>
  <si>
    <t>CW enz …...</t>
  </si>
  <si>
    <t>tanken Fordje</t>
  </si>
  <si>
    <t>tanken Caddy</t>
  </si>
  <si>
    <t xml:space="preserve">Tanken </t>
  </si>
  <si>
    <t>BKB -TC - Charly</t>
  </si>
  <si>
    <t>Alain WEG</t>
  </si>
  <si>
    <t>P.U. Belsele  Joel</t>
  </si>
  <si>
    <t xml:space="preserve">VW Libert - </t>
  </si>
  <si>
    <t>K + B.B.</t>
  </si>
  <si>
    <t>T.C. Mercedes</t>
  </si>
  <si>
    <t>min 1/2 eten</t>
  </si>
  <si>
    <t xml:space="preserve"> 120km P.U. Ford Nederland</t>
  </si>
  <si>
    <t xml:space="preserve">Lev Remorque Joel </t>
  </si>
  <si>
    <t>70km verg.gratis P.U. scootmobil</t>
  </si>
  <si>
    <t>ontvangen 20 teveel</t>
  </si>
  <si>
    <t>opkuis ijzerbak+garagepoort kuisen+K.B. en hout</t>
  </si>
  <si>
    <t>marc prive</t>
  </si>
  <si>
    <t>TC.kont caddy-</t>
  </si>
  <si>
    <t>TC.kont focus- Lotus- TC. Kont focus-plein</t>
  </si>
  <si>
    <t>366km-2x36home=290km paar dagen</t>
  </si>
  <si>
    <t>marc prive werken</t>
  </si>
  <si>
    <t>ontvangen 11,-teveel bet jan</t>
  </si>
  <si>
    <t>PU plein-TC kontich Caddy-Lotus licht-TC</t>
  </si>
  <si>
    <t xml:space="preserve">herkeuring - plein </t>
  </si>
  <si>
    <t>Hulp VW Vladie + Joel PU.</t>
  </si>
  <si>
    <t xml:space="preserve">glas-Joel-2xT.C. </t>
  </si>
  <si>
    <t xml:space="preserve">ontvangen </t>
  </si>
  <si>
    <t>Alain</t>
  </si>
  <si>
    <t>verzorging nek ziekenhuis</t>
  </si>
  <si>
    <t>Alain-  Sam -plein - km vergoeding</t>
  </si>
  <si>
    <t>VIJVER-en opkuis</t>
  </si>
  <si>
    <t>TC Bras.smart-Pol -Maco-</t>
  </si>
  <si>
    <t>akc-pol-plein</t>
  </si>
  <si>
    <t>pol scenic</t>
  </si>
  <si>
    <t>KBB-hout-enz</t>
  </si>
  <si>
    <t>scenic</t>
  </si>
  <si>
    <t>techn werkloos</t>
  </si>
  <si>
    <t>Glas-TCMalle-Joel-TCMalle-TCMalle-1ueten</t>
  </si>
  <si>
    <t>LOTUS lichten voor TC Kontich</t>
  </si>
  <si>
    <t xml:space="preserve">techn.werkloos fiets naar huis </t>
  </si>
  <si>
    <t>PU Libert</t>
  </si>
  <si>
    <t>min 1/2u eten - 40km gratis gereden</t>
  </si>
  <si>
    <t>T.W.</t>
  </si>
  <si>
    <t>T.W + fiets komen halen</t>
  </si>
  <si>
    <t>verlof</t>
  </si>
  <si>
    <t xml:space="preserve"> 8u - 1u eten</t>
  </si>
  <si>
    <t>guykebluts</t>
  </si>
  <si>
    <t>Pol-TC Malle -hout-depan.Mini Sarah 332km</t>
  </si>
  <si>
    <t>PU Brasschaat - lev Vilvoorde 120km</t>
  </si>
  <si>
    <t>Credit Nota voor 13/3 depanage</t>
  </si>
  <si>
    <t xml:space="preserve">pu Sam enz. . . . </t>
  </si>
  <si>
    <t xml:space="preserve">NL enz. . . </t>
  </si>
  <si>
    <t xml:space="preserve">akc enz. . . </t>
  </si>
  <si>
    <t xml:space="preserve">ontvangen voor Peter verjaardag </t>
  </si>
  <si>
    <t>260 km à 8l/100 = 21</t>
  </si>
  <si>
    <t>P.U doc</t>
  </si>
  <si>
    <t xml:space="preserve">TC. Bmw-dok Bmw - doc Patrik- </t>
  </si>
  <si>
    <t>)</t>
  </si>
  <si>
    <t>nadien scootmobil</t>
  </si>
  <si>
    <t>banden</t>
  </si>
  <si>
    <t xml:space="preserve">tanken  ? ? ? ? ? ? ? </t>
  </si>
  <si>
    <t>plaat Bornem</t>
  </si>
  <si>
    <t xml:space="preserve">63km eige wagen </t>
  </si>
  <si>
    <t>banden-AKC-wagen plein-PU.Wesly-plein</t>
  </si>
  <si>
    <t>van 117,706-117759km prive wagen</t>
  </si>
  <si>
    <t>standart boeken</t>
  </si>
  <si>
    <t>HB peterladen</t>
  </si>
  <si>
    <t>PU. Klant-plaat-plein</t>
  </si>
  <si>
    <t>Lev .-PU.Geel-CW.- eten- PU. Charly</t>
  </si>
  <si>
    <t>liht Pol - BB</t>
  </si>
  <si>
    <t xml:space="preserve">TC golf - </t>
  </si>
  <si>
    <t>brengen naar BMW</t>
  </si>
  <si>
    <t xml:space="preserve">? ? ? ?  ? ? ? ? ? </t>
  </si>
  <si>
    <t>plein</t>
  </si>
  <si>
    <t>TC Jeep</t>
  </si>
  <si>
    <t>Lev.NL-Pol-Dussel-TC jeep enz….</t>
  </si>
  <si>
    <t>ontv. Voorschot BOETE bet</t>
  </si>
  <si>
    <t>Tanken depan.jeep</t>
  </si>
  <si>
    <t>8u-1u eten - plein</t>
  </si>
  <si>
    <t>50km eigen wagen PU + Lev</t>
  </si>
  <si>
    <t>KlWustwez-pu charly 2x-2xCW.-1u eten</t>
  </si>
  <si>
    <t>jetons CW</t>
  </si>
  <si>
    <t>TC</t>
  </si>
  <si>
    <t xml:space="preserve">CWF VW + CWFfabia-slutel VW enz. . . </t>
  </si>
  <si>
    <t>POL</t>
  </si>
  <si>
    <t>PU Sam-PU Charly -1u eten</t>
  </si>
  <si>
    <t>min1u eten</t>
  </si>
  <si>
    <t>PU wisstuk Hasselt</t>
  </si>
  <si>
    <t>Tanken 200km = 20</t>
  </si>
  <si>
    <t>250km eigen wagen</t>
  </si>
  <si>
    <t>PU Dok Charly</t>
  </si>
  <si>
    <t>free airport service</t>
  </si>
  <si>
    <t>x</t>
  </si>
  <si>
    <t>thuis verhuis</t>
  </si>
  <si>
    <t>tanken camionette</t>
  </si>
  <si>
    <t>Ratten - TC.Ssangyoung</t>
  </si>
  <si>
    <t>TC Ssangyoung</t>
  </si>
  <si>
    <t xml:space="preserve">VW </t>
  </si>
  <si>
    <t>van alles -1u eten</t>
  </si>
  <si>
    <t>min 1u eten</t>
  </si>
  <si>
    <t>min 1u eten en min 1u TC voor Peter</t>
  </si>
  <si>
    <t>Tcbras - TC Malle</t>
  </si>
  <si>
    <t>skibak</t>
  </si>
  <si>
    <t>extra 200 km vergoeding eigen wagen</t>
  </si>
  <si>
    <t xml:space="preserve">LEV ambul. Gent </t>
  </si>
  <si>
    <t>tram</t>
  </si>
  <si>
    <t>PU Home - PU Home</t>
  </si>
  <si>
    <t xml:space="preserve">banden Marcel ( met hulp) </t>
  </si>
  <si>
    <t>Asse-TC-pol-Patrick-plein</t>
  </si>
  <si>
    <t>trein Asse</t>
  </si>
  <si>
    <t>Opel</t>
  </si>
  <si>
    <t xml:space="preserve">Banden </t>
  </si>
  <si>
    <t>ontvangen 400</t>
  </si>
  <si>
    <t>Wommelgem + Joel</t>
  </si>
  <si>
    <t xml:space="preserve">ontvangen - boete ? ? ? </t>
  </si>
  <si>
    <t>TC. Ludo + plein</t>
  </si>
  <si>
    <t>plein + charly</t>
  </si>
  <si>
    <t>BMW Pol - Veldhoven NL</t>
  </si>
  <si>
    <t>Joel - Patrick - Nederland wissel</t>
  </si>
  <si>
    <t>Jaguar - Pol - Joel</t>
  </si>
  <si>
    <t>PU mexico Lev Muizen</t>
  </si>
  <si>
    <t>PU Pol</t>
  </si>
  <si>
    <t>50 inkt ( kruidvat &amp; 15 tanken Ranger)</t>
  </si>
  <si>
    <t>verkoop Suzuki Alto</t>
  </si>
  <si>
    <t xml:space="preserve">T.W. begraf Pierre </t>
  </si>
  <si>
    <t xml:space="preserve">?? ? ? ? ? ? ? ? ? ? </t>
  </si>
  <si>
    <t xml:space="preserve">? ? ? ? ? ? ? ? ? ? ? ? ? ? ? </t>
  </si>
  <si>
    <t>? ? ? ? ? ? ? ? ? ? ? ? ? ? ? ??????????????</t>
  </si>
  <si>
    <t>120km PU Sam-PU.Bornem-Lev Sam - plein</t>
  </si>
  <si>
    <t>Pu plein- pu Pol - plein 39km + dagprijs 1u</t>
  </si>
  <si>
    <t>diesel rancher</t>
  </si>
  <si>
    <t xml:space="preserve">ontvangen voorschot </t>
  </si>
  <si>
    <t>ziekenhuis nek</t>
  </si>
  <si>
    <t>Pol-PU Caddy-Nl-Plein caddy-bmw pol -plein</t>
  </si>
  <si>
    <t>PU Alain Jaguar + begin terras</t>
  </si>
  <si>
    <t>zie nota</t>
  </si>
  <si>
    <t>carglas BMW</t>
  </si>
  <si>
    <t>Tanken rancher autostrade</t>
  </si>
  <si>
    <t xml:space="preserve">DCM mediteraan planten </t>
  </si>
  <si>
    <t>Dusselier-CW-Hombeek-</t>
  </si>
  <si>
    <t xml:space="preserve">112km eige wagen dok afgehaald </t>
  </si>
  <si>
    <t>whirlpool</t>
  </si>
  <si>
    <t>ziekenhuis</t>
  </si>
  <si>
    <t>Ontvangen</t>
  </si>
  <si>
    <t>VW km joel- zandhoven</t>
  </si>
  <si>
    <t>VW km joel- nancy</t>
  </si>
  <si>
    <t>pijncliniek</t>
  </si>
  <si>
    <t>sysstoscopie</t>
  </si>
  <si>
    <t>P.U. Turk-+ plein</t>
  </si>
  <si>
    <t>T.C.H. opel</t>
  </si>
  <si>
    <t>T.C.B. BMW PP</t>
  </si>
  <si>
    <t>pijnkliniek</t>
  </si>
  <si>
    <t>Sova</t>
  </si>
  <si>
    <t>AKC BMWwacht op stuk+lichten -Joel - plein</t>
  </si>
  <si>
    <t>TCB Fiesta</t>
  </si>
  <si>
    <t>BMW Meeusen en verzorging plein</t>
  </si>
  <si>
    <t xml:space="preserve">van alles </t>
  </si>
  <si>
    <t>doc verzek. LEV Kalmthout eigverv.25km</t>
  </si>
  <si>
    <t>garage stad  + TCH Opel</t>
  </si>
  <si>
    <t>TC Honda</t>
  </si>
  <si>
    <t>PU. Nancy - Joel - plein- 25km</t>
  </si>
  <si>
    <t>trekhaakstuk vermaeren</t>
  </si>
  <si>
    <t>LEV Fiesta - Honda Joel</t>
  </si>
  <si>
    <t>Ned-enz</t>
  </si>
  <si>
    <t>ontvangen AVEVE</t>
  </si>
  <si>
    <t>tanken Fiesta - Honda</t>
  </si>
  <si>
    <t>PU Honda Joel</t>
  </si>
  <si>
    <t>WIS.Massenh-LEV Pol- PU Charly-min 1u Peter</t>
  </si>
  <si>
    <t>km eigen wagen 120 min 20 Peter</t>
  </si>
  <si>
    <t>Liebert-plein-Pol wissel Mondeo 45km</t>
  </si>
  <si>
    <t>TCB BMW X1</t>
  </si>
  <si>
    <t>QCWplein 1/2 met Peter</t>
  </si>
  <si>
    <t>20km PU thuis- Panne Angli-thuis- plein</t>
  </si>
  <si>
    <t>bosmaaier + messen km</t>
  </si>
  <si>
    <t>PU Pol - Maco</t>
  </si>
  <si>
    <t>londerzeel PU.</t>
  </si>
  <si>
    <t>food dog</t>
  </si>
  <si>
    <t>brussel depannage Alfa + 98 km -</t>
  </si>
  <si>
    <t>BB auto's + plein+stuk haag netels</t>
  </si>
  <si>
    <t xml:space="preserve">Maco wissel </t>
  </si>
  <si>
    <t>120km-bugax2-brussel-vermaren enz</t>
  </si>
  <si>
    <t>is 50km den helft</t>
  </si>
  <si>
    <t>min 1u middag</t>
  </si>
  <si>
    <t>MIN 1/2U ETEN</t>
  </si>
  <si>
    <t>VAN ALLES THUIS</t>
  </si>
  <si>
    <t>2 x TCB + CW home</t>
  </si>
  <si>
    <t>otvangen</t>
  </si>
  <si>
    <t xml:space="preserve">ontvangen 6wijn + 1 plaatreiniger </t>
  </si>
  <si>
    <t>ontvangen  560</t>
  </si>
  <si>
    <t>6-7-8/6</t>
  </si>
  <si>
    <t>thuis</t>
  </si>
  <si>
    <t>O.P.blaas</t>
  </si>
  <si>
    <t>THUIS</t>
  </si>
  <si>
    <t>min 1u eten+199km à 0,17= 33€</t>
  </si>
  <si>
    <t>min 1u eten + km rugsproeier</t>
  </si>
  <si>
    <t xml:space="preserve">min 1u eten- min 1u kapper </t>
  </si>
  <si>
    <t>dr en ct scan</t>
  </si>
  <si>
    <t>cado Pitstop</t>
  </si>
  <si>
    <t>vlees</t>
  </si>
  <si>
    <t>10/u</t>
  </si>
  <si>
    <t>min 2u voor Alain-plein onkruid</t>
  </si>
  <si>
    <t>min 2u Alain + 30km Wim verhuur</t>
  </si>
  <si>
    <t>N.T.O.</t>
  </si>
  <si>
    <t>TC peugeot + pol peugeot</t>
  </si>
  <si>
    <t>min1 eten + 30km rugsproeier</t>
  </si>
  <si>
    <t xml:space="preserve">TC peugeot + </t>
  </si>
  <si>
    <t>DATUM</t>
  </si>
  <si>
    <t>BEGIN</t>
  </si>
  <si>
    <t>EINDE</t>
  </si>
  <si>
    <t>UREN</t>
  </si>
  <si>
    <t>W.H.W.</t>
  </si>
  <si>
    <t>TOTALEN</t>
  </si>
  <si>
    <r>
      <t xml:space="preserve">UREN X </t>
    </r>
    <r>
      <rPr>
        <sz val="10"/>
        <rFont val="Calibri"/>
        <family val="2"/>
        <scheme val="minor"/>
      </rPr>
      <t>10</t>
    </r>
  </si>
  <si>
    <t>Te ontv.</t>
  </si>
  <si>
    <t>overdracht   vorige maand</t>
  </si>
  <si>
    <t>ontvang</t>
  </si>
  <si>
    <t xml:space="preserve">en op D2 de totaliteit van de gewerkte daguren </t>
  </si>
  <si>
    <t>op D3komt het totaal van de gewerkte uren zijnde C3-B3</t>
  </si>
  <si>
    <t>op E3 komt het totaal van het woonst en wegverkeer zijnde 1,25€ per gewerkte uur min aftrek van 1/2 middag pauze</t>
  </si>
  <si>
    <t xml:space="preserve">op E2 word het totaal van het dagelijks opgeteld </t>
  </si>
  <si>
    <t xml:space="preserve">opF3 worden de werkuren min aftrek van de pauze 1/2u vermenigvuldigd met 10€ per uur </t>
  </si>
  <si>
    <t xml:space="preserve">op F2 alweer de totaliteit van deze kolonne </t>
  </si>
  <si>
    <t xml:space="preserve">op G3 de totaal te ontvangen loon van die dag die dan bekomen word door gewoon weg de werkuren in te vullen </t>
  </si>
  <si>
    <t>op G2 alweer de totaliteit van de G kolonne</t>
  </si>
  <si>
    <t>H2 is gewoon de nog te ontvangen som van de vorige maand</t>
  </si>
  <si>
    <t xml:space="preserve">I3 is indien men een voorschot op zijn loon ontvangt </t>
  </si>
  <si>
    <t xml:space="preserve">I2 is het totaal van de ontvange voorschotten </t>
  </si>
  <si>
    <t xml:space="preserve">K2 is het totaal nog te ontvangen bedrag na aftrek van de voorschotten </t>
  </si>
  <si>
    <t xml:space="preserve">en word bij de kolom K2 bijgerekend </t>
  </si>
  <si>
    <t xml:space="preserve">verder kan het gebeuren dat er uitgavens worden gedaan die tevens moeten aangerekend worden en meestal doe ik dit op de volgende linie </t>
  </si>
  <si>
    <t xml:space="preserve">kan er iemand mij met hetzelfde overzicht een beter en eenvoudiger pagina indeling voorstellen , ik ben een luisterend oor en altijd te vinden voor verbeteringen </t>
  </si>
  <si>
    <t>Ik heb dit niet gekund en hoop dat jullie er meer succes uit halen , alvast bedankt voor jullie Goodwill</t>
  </si>
  <si>
    <t>9u P.U KIA Charly</t>
  </si>
  <si>
    <t>tram + bus + tanken peugeot + 20km+Kia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</si>
</sst>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 &quot;* #,##0&quot; &quot;[$€-1007]&quot; &quot;;&quot;-&quot;* #,##0&quot; &quot;[$€-1007]&quot; &quot;;&quot; &quot;* &quot;- &quot;[$€-1007]&quot; &quot;;&quot; &quot;@&quot; &quot;"/>
    <numFmt numFmtId="165" formatCode="#,##0&quot; &quot;[$€-80C]"/>
    <numFmt numFmtId="166" formatCode="h&quot;:&quot;mm;@"/>
    <numFmt numFmtId="167" formatCode="&quot; &quot;* #,##0&quot; &quot;[$€-80C]&quot; &quot;;&quot;-&quot;* #,##0&quot; &quot;[$€-80C]&quot; &quot;;&quot; &quot;* &quot;- &quot;[$€-80C]&quot; &quot;;&quot; &quot;@&quot; &quot;"/>
    <numFmt numFmtId="168" formatCode="#,##0.00&quot; &quot;[$€-80C]"/>
    <numFmt numFmtId="169" formatCode="d/mm/yy;@"/>
  </numFmts>
  <fonts count="23">
    <font>
      <sz val="11"/>
      <color theme="1"/>
      <name val="Calibri"/>
      <family val="2"/>
      <scheme val="minor"/>
    </font>
    <font>
      <b/>
      <sz val="16"/>
      <color rgb="FF000000"/>
      <name val="Calibri"/>
      <family val="2"/>
    </font>
    <font>
      <b/>
      <sz val="16"/>
      <color rgb="FFFFFF00"/>
      <name val="Calibri"/>
      <family val="2"/>
    </font>
    <font>
      <sz val="22"/>
      <color rgb="FF000000"/>
      <name val="Calibri"/>
      <family val="2"/>
    </font>
    <font>
      <b/>
      <sz val="12"/>
      <color rgb="FFFFFF00"/>
      <name val="Calibri"/>
      <family val="2"/>
    </font>
    <font>
      <b/>
      <sz val="14"/>
      <color rgb="FF000000"/>
      <name val="Calibri"/>
      <family val="2"/>
    </font>
    <font>
      <b/>
      <sz val="16"/>
      <color rgb="FFFFFFFF"/>
      <name val="Calibri"/>
      <family val="2"/>
    </font>
    <font>
      <sz val="9"/>
      <color indexed="81"/>
      <name val="Tahoma"/>
      <family val="2"/>
    </font>
    <font>
      <b/>
      <sz val="9"/>
      <color indexed="81"/>
      <name val="Tahoma"/>
      <family val="2"/>
    </font>
    <font>
      <b/>
      <sz val="16"/>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b/>
      <sz val="16"/>
      <color rgb="FFFF0000"/>
      <name val="Calibri"/>
      <family val="2"/>
    </font>
    <font>
      <b/>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sz val="8"/>
      <color theme="1"/>
      <name val="Var(--cib-font-text)"/>
    </font>
    <font>
      <sz val="14"/>
      <name val="Calibri"/>
      <family val="2"/>
      <scheme val="minor"/>
    </font>
    <font>
      <sz val="10"/>
      <name val="Calibri"/>
      <family val="2"/>
      <scheme val="minor"/>
    </font>
    <font>
      <sz val="9"/>
      <color indexed="81"/>
      <name val="Tahoma"/>
      <charset val="1"/>
    </font>
    <font>
      <b/>
      <sz val="9"/>
      <color indexed="81"/>
      <name val="Tahoma"/>
      <charset val="1"/>
    </font>
  </fonts>
  <fills count="9">
    <fill>
      <patternFill patternType="none"/>
    </fill>
    <fill>
      <patternFill patternType="gray125"/>
    </fill>
    <fill>
      <patternFill patternType="solid">
        <fgColor rgb="FFFFFF00"/>
        <bgColor rgb="FFFFFF00"/>
      </patternFill>
    </fill>
    <fill>
      <patternFill patternType="solid">
        <fgColor rgb="FF000000"/>
        <bgColor rgb="FF000000"/>
      </patternFill>
    </fill>
    <fill>
      <patternFill patternType="solid">
        <fgColor theme="4" tint="0.79998168889431442"/>
        <bgColor indexed="64"/>
      </patternFill>
    </fill>
    <fill>
      <patternFill patternType="solid">
        <fgColor rgb="FF339966"/>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7"/>
        <bgColor indexed="64"/>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ck">
        <color rgb="FFF4B183"/>
      </left>
      <right style="thick">
        <color rgb="FFF4B183"/>
      </right>
      <top style="thick">
        <color rgb="FFF4B183"/>
      </top>
      <bottom style="thick">
        <color rgb="FFF4B18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6" fillId="5" borderId="0" applyNumberFormat="0" applyBorder="0" applyProtection="0"/>
    <xf numFmtId="0" fontId="15" fillId="6" borderId="0"/>
    <xf numFmtId="0" fontId="15" fillId="7" borderId="1"/>
    <xf numFmtId="0" fontId="15" fillId="6" borderId="2"/>
    <xf numFmtId="0" fontId="17" fillId="0" borderId="0" applyNumberFormat="0" applyFill="0" applyBorder="0" applyAlignment="0" applyProtection="0"/>
  </cellStyleXfs>
  <cellXfs count="43">
    <xf numFmtId="0" fontId="0" fillId="0" borderId="0" xfId="0"/>
    <xf numFmtId="164" fontId="1" fillId="2" borderId="0" xfId="0" applyNumberFormat="1" applyFont="1" applyFill="1"/>
    <xf numFmtId="164" fontId="0" fillId="2" borderId="0" xfId="0" applyNumberFormat="1" applyFill="1"/>
    <xf numFmtId="0" fontId="2" fillId="3" borderId="0" xfId="0" applyFont="1" applyFill="1" applyAlignment="1">
      <alignment horizontal="center"/>
    </xf>
    <xf numFmtId="0" fontId="0" fillId="2" borderId="0" xfId="0" applyFill="1"/>
    <xf numFmtId="165" fontId="0" fillId="0" borderId="0" xfId="0" applyNumberFormat="1"/>
    <xf numFmtId="166" fontId="2" fillId="3" borderId="0" xfId="0" applyNumberFormat="1" applyFont="1" applyFill="1" applyAlignment="1">
      <alignment horizontal="center" vertical="center"/>
    </xf>
    <xf numFmtId="164" fontId="2" fillId="3" borderId="0" xfId="0" applyNumberFormat="1" applyFont="1" applyFill="1"/>
    <xf numFmtId="167" fontId="2" fillId="3" borderId="0" xfId="0" applyNumberFormat="1" applyFont="1" applyFill="1" applyAlignment="1">
      <alignment horizontal="center"/>
    </xf>
    <xf numFmtId="168" fontId="3" fillId="2" borderId="0" xfId="0" applyNumberFormat="1" applyFont="1" applyFill="1"/>
    <xf numFmtId="168" fontId="4" fillId="3" borderId="0" xfId="0" applyNumberFormat="1" applyFont="1" applyFill="1" applyAlignment="1">
      <alignment horizontal="center" vertical="center"/>
    </xf>
    <xf numFmtId="167" fontId="5" fillId="0" borderId="0" xfId="0" applyNumberFormat="1" applyFont="1"/>
    <xf numFmtId="166" fontId="6" fillId="3" borderId="0" xfId="0" applyNumberFormat="1" applyFont="1" applyFill="1" applyAlignment="1">
      <alignment horizontal="center"/>
    </xf>
    <xf numFmtId="166" fontId="6" fillId="3" borderId="0" xfId="0" applyNumberFormat="1" applyFont="1" applyFill="1" applyAlignment="1">
      <alignment horizontal="center" vertical="center"/>
    </xf>
    <xf numFmtId="169" fontId="2" fillId="3" borderId="0" xfId="0" applyNumberFormat="1" applyFont="1" applyFill="1" applyAlignment="1">
      <alignment horizontal="center"/>
    </xf>
    <xf numFmtId="16" fontId="0" fillId="0" borderId="0" xfId="0" applyNumberFormat="1"/>
    <xf numFmtId="0" fontId="9" fillId="0" borderId="0" xfId="0" applyFont="1"/>
    <xf numFmtId="0" fontId="10" fillId="0" borderId="0" xfId="0" applyFont="1"/>
    <xf numFmtId="0" fontId="11" fillId="0" borderId="0" xfId="0" applyFont="1"/>
    <xf numFmtId="0" fontId="12" fillId="0" borderId="0" xfId="0" applyFont="1"/>
    <xf numFmtId="16" fontId="0" fillId="4" borderId="0" xfId="0" applyNumberFormat="1" applyFill="1"/>
    <xf numFmtId="0" fontId="0" fillId="4" borderId="0" xfId="0" applyFill="1"/>
    <xf numFmtId="0" fontId="10" fillId="4" borderId="0" xfId="0" applyFont="1" applyFill="1"/>
    <xf numFmtId="16" fontId="10" fillId="0" borderId="0" xfId="0" applyNumberFormat="1" applyFont="1"/>
    <xf numFmtId="164" fontId="13" fillId="2" borderId="0" xfId="0" applyNumberFormat="1" applyFont="1" applyFill="1"/>
    <xf numFmtId="0" fontId="14" fillId="0" borderId="0" xfId="0" applyFont="1"/>
    <xf numFmtId="0" fontId="0" fillId="0" borderId="0" xfId="0" applyAlignment="1">
      <alignment vertical="center"/>
    </xf>
    <xf numFmtId="0" fontId="0" fillId="0" borderId="0" xfId="0" applyAlignment="1">
      <alignment horizontal="center"/>
    </xf>
    <xf numFmtId="0" fontId="17" fillId="0" borderId="0" xfId="5"/>
    <xf numFmtId="0" fontId="18" fillId="0" borderId="0" xfId="0" applyFont="1"/>
    <xf numFmtId="0" fontId="17" fillId="0" borderId="0" xfId="5" applyAlignment="1">
      <alignment vertical="center"/>
    </xf>
    <xf numFmtId="0" fontId="0" fillId="0" borderId="0" xfId="0" quotePrefix="1"/>
    <xf numFmtId="0" fontId="0" fillId="0" borderId="0" xfId="0" quotePrefix="1" applyAlignment="1">
      <alignment vertical="center"/>
    </xf>
    <xf numFmtId="0" fontId="0" fillId="8" borderId="0" xfId="0" applyFill="1"/>
    <xf numFmtId="0" fontId="19" fillId="6" borderId="3" xfId="0" applyFont="1" applyFill="1" applyBorder="1" applyAlignment="1">
      <alignment horizontal="center"/>
    </xf>
    <xf numFmtId="0" fontId="19" fillId="6" borderId="4" xfId="0" applyFont="1" applyFill="1" applyBorder="1" applyAlignment="1">
      <alignment horizontal="center"/>
    </xf>
    <xf numFmtId="0" fontId="19" fillId="6" borderId="0" xfId="0" applyFont="1" applyFill="1" applyAlignment="1">
      <alignment horizontal="center"/>
    </xf>
    <xf numFmtId="0" fontId="19" fillId="6" borderId="0" xfId="0" applyFont="1" applyFill="1"/>
    <xf numFmtId="44" fontId="19" fillId="6" borderId="4" xfId="0" applyNumberFormat="1" applyFont="1" applyFill="1" applyBorder="1" applyAlignment="1">
      <alignment horizontal="center"/>
    </xf>
    <xf numFmtId="44" fontId="0" fillId="0" borderId="0" xfId="0" applyNumberFormat="1" applyAlignment="1">
      <alignment horizontal="center"/>
    </xf>
    <xf numFmtId="0" fontId="0" fillId="8" borderId="5" xfId="0" applyFill="1" applyBorder="1"/>
    <xf numFmtId="44" fontId="0" fillId="8" borderId="5" xfId="0" applyNumberFormat="1" applyFill="1" applyBorder="1" applyAlignment="1">
      <alignment horizontal="center"/>
    </xf>
    <xf numFmtId="0" fontId="0" fillId="8" borderId="5" xfId="0" applyFill="1" applyBorder="1" applyAlignment="1">
      <alignment horizontal="center"/>
    </xf>
  </cellXfs>
  <cellStyles count="6">
    <cellStyle name="Bordure orange" xfId="4" xr:uid="{41C9E270-1694-4A02-9CFD-ACEE97FF4575}"/>
    <cellStyle name="Cellule grise" xfId="2" xr:uid="{E751D2B4-31F3-4768-930C-DE57FDEF849B}"/>
    <cellStyle name="Cellule jaune" xfId="3" xr:uid="{07724979-748F-4693-A4DE-2DC63FB3B17F}"/>
    <cellStyle name="En-tête 3 2" xfId="1" xr:uid="{59611893-F073-484B-BB6B-59A57F5A1D8F}"/>
    <cellStyle name="Hyperlink" xfId="5"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13fbbddc545c99e8/Documenten/werkuren.ods" TargetMode="External"/><Relationship Id="rId1" Type="http://schemas.openxmlformats.org/officeDocument/2006/relationships/externalLinkPath" Target="werkuren.od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A"/>
      <sheetName val="A-2"/>
      <sheetName val="A-3"/>
      <sheetName val="A-4"/>
      <sheetName val="A-5"/>
      <sheetName val="A-6"/>
      <sheetName val="A-7"/>
      <sheetName val="A-8"/>
      <sheetName val="A-9"/>
      <sheetName val="A-10"/>
      <sheetName val="A-11"/>
      <sheetName val="A-12"/>
      <sheetName val="P-1"/>
      <sheetName val="P-2"/>
      <sheetName val="P-3"/>
      <sheetName val="P-4"/>
      <sheetName val="P-5"/>
      <sheetName val="P-6"/>
      <sheetName val="P-7"/>
      <sheetName val="P-8"/>
      <sheetName val="P-9"/>
      <sheetName val="P-10"/>
      <sheetName val="P-11"/>
      <sheetName val="P12"/>
      <sheetName val="Blad1"/>
      <sheetName val="Blad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opLeftCell="A14" workbookViewId="0">
      <selection activeCell="I27" sqref="I27"/>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5</v>
      </c>
      <c r="E1" s="10" t="s">
        <v>4</v>
      </c>
      <c r="F1" s="9">
        <f>SUM(B2+D2+E2)</f>
        <v>633.69000000000005</v>
      </c>
      <c r="G1" s="8" t="s">
        <v>3</v>
      </c>
      <c r="H1" s="7" t="s">
        <v>2</v>
      </c>
    </row>
    <row r="2" spans="1:8" ht="21">
      <c r="A2" s="6" t="s">
        <v>1</v>
      </c>
      <c r="B2" s="5">
        <v>51</v>
      </c>
      <c r="D2">
        <f>SUM(D3:D61)</f>
        <v>400</v>
      </c>
      <c r="E2" s="4">
        <f>SUM(E3:E61)</f>
        <v>182.69000000000003</v>
      </c>
      <c r="F2" s="3" t="s">
        <v>0</v>
      </c>
      <c r="G2" s="2">
        <f>SUM(G3:G61)</f>
        <v>572</v>
      </c>
      <c r="H2" s="1">
        <f>SUM(F1-G2)</f>
        <v>61.690000000000055</v>
      </c>
    </row>
    <row r="3" spans="1:8">
      <c r="A3" s="15">
        <v>44931</v>
      </c>
      <c r="F3" t="s">
        <v>10</v>
      </c>
    </row>
    <row r="4" spans="1:8">
      <c r="A4" s="15">
        <v>44932</v>
      </c>
      <c r="B4">
        <v>9</v>
      </c>
      <c r="C4">
        <v>12</v>
      </c>
      <c r="D4">
        <v>30</v>
      </c>
      <c r="E4">
        <v>3.75</v>
      </c>
    </row>
    <row r="5" spans="1:8">
      <c r="A5" s="15">
        <v>44935</v>
      </c>
      <c r="B5">
        <v>12.3</v>
      </c>
      <c r="C5">
        <v>13.3</v>
      </c>
      <c r="D5">
        <v>10</v>
      </c>
      <c r="E5">
        <v>1.25</v>
      </c>
      <c r="F5" t="s">
        <v>17</v>
      </c>
    </row>
    <row r="6" spans="1:8">
      <c r="A6" s="15">
        <v>44936</v>
      </c>
      <c r="B6">
        <v>8</v>
      </c>
      <c r="C6">
        <v>8.3000000000000007</v>
      </c>
      <c r="D6">
        <v>5</v>
      </c>
      <c r="E6">
        <v>0.62</v>
      </c>
      <c r="F6" t="s">
        <v>21</v>
      </c>
    </row>
    <row r="7" spans="1:8">
      <c r="B7">
        <v>16</v>
      </c>
      <c r="C7">
        <v>17.3</v>
      </c>
      <c r="D7">
        <v>15</v>
      </c>
      <c r="E7">
        <v>1.87</v>
      </c>
      <c r="F7" t="s">
        <v>22</v>
      </c>
    </row>
    <row r="8" spans="1:8">
      <c r="A8" s="15">
        <v>44937</v>
      </c>
      <c r="F8" t="s">
        <v>24</v>
      </c>
    </row>
    <row r="9" spans="1:8">
      <c r="A9" s="15">
        <v>44938</v>
      </c>
      <c r="B9">
        <v>13</v>
      </c>
      <c r="C9">
        <v>18</v>
      </c>
      <c r="D9">
        <v>50</v>
      </c>
      <c r="E9">
        <v>3.75</v>
      </c>
      <c r="F9" t="s">
        <v>28</v>
      </c>
    </row>
    <row r="10" spans="1:8">
      <c r="E10">
        <v>26</v>
      </c>
      <c r="F10" t="s">
        <v>29</v>
      </c>
    </row>
    <row r="11" spans="1:8">
      <c r="A11" s="15">
        <v>44938</v>
      </c>
      <c r="E11">
        <v>6</v>
      </c>
      <c r="F11" t="s">
        <v>30</v>
      </c>
    </row>
    <row r="12" spans="1:8">
      <c r="A12" s="15">
        <v>44939</v>
      </c>
      <c r="E12">
        <v>5</v>
      </c>
      <c r="F12" t="s">
        <v>34</v>
      </c>
    </row>
    <row r="13" spans="1:8" ht="18.75">
      <c r="F13" s="17" t="s">
        <v>35</v>
      </c>
      <c r="G13" s="17">
        <v>202</v>
      </c>
    </row>
    <row r="14" spans="1:8">
      <c r="A14" s="15">
        <v>44942</v>
      </c>
      <c r="B14">
        <v>9</v>
      </c>
      <c r="C14">
        <v>12</v>
      </c>
      <c r="D14">
        <v>30</v>
      </c>
      <c r="E14">
        <v>3.75</v>
      </c>
      <c r="F14" t="s">
        <v>36</v>
      </c>
    </row>
    <row r="15" spans="1:8">
      <c r="A15" s="15">
        <v>44942</v>
      </c>
      <c r="B15">
        <v>13.3</v>
      </c>
      <c r="C15">
        <v>14</v>
      </c>
      <c r="D15">
        <v>5</v>
      </c>
      <c r="E15">
        <v>0.65</v>
      </c>
      <c r="F15" t="s">
        <v>38</v>
      </c>
    </row>
    <row r="16" spans="1:8">
      <c r="A16" s="15">
        <v>44942</v>
      </c>
      <c r="E16">
        <v>10</v>
      </c>
      <c r="F16" t="s">
        <v>43</v>
      </c>
    </row>
    <row r="17" spans="1:7">
      <c r="A17" s="15">
        <v>44944</v>
      </c>
      <c r="B17">
        <v>10</v>
      </c>
      <c r="C17">
        <v>12</v>
      </c>
      <c r="D17">
        <v>20</v>
      </c>
      <c r="E17">
        <v>2.5</v>
      </c>
      <c r="F17" t="s">
        <v>41</v>
      </c>
    </row>
    <row r="18" spans="1:7">
      <c r="A18" s="15">
        <v>44944</v>
      </c>
      <c r="B18">
        <v>13</v>
      </c>
      <c r="C18">
        <v>14.3</v>
      </c>
      <c r="D18">
        <v>15</v>
      </c>
      <c r="E18">
        <v>1.9</v>
      </c>
      <c r="F18" t="s">
        <v>42</v>
      </c>
    </row>
    <row r="19" spans="1:7">
      <c r="A19" s="15">
        <v>44945</v>
      </c>
      <c r="B19">
        <v>8</v>
      </c>
      <c r="F19" t="s">
        <v>44</v>
      </c>
    </row>
    <row r="20" spans="1:7">
      <c r="A20" s="15">
        <v>44945</v>
      </c>
      <c r="E20">
        <v>89</v>
      </c>
      <c r="F20" t="s">
        <v>49</v>
      </c>
    </row>
    <row r="21" spans="1:7">
      <c r="A21" s="15">
        <v>44945</v>
      </c>
      <c r="B21">
        <v>9</v>
      </c>
      <c r="C21">
        <v>12.3</v>
      </c>
      <c r="D21">
        <v>35</v>
      </c>
      <c r="E21">
        <v>3.75</v>
      </c>
      <c r="F21" t="s">
        <v>45</v>
      </c>
    </row>
    <row r="22" spans="1:7">
      <c r="A22" s="15">
        <v>44946</v>
      </c>
      <c r="B22">
        <v>7.3</v>
      </c>
      <c r="C22">
        <v>12.3</v>
      </c>
      <c r="D22">
        <v>50</v>
      </c>
      <c r="E22">
        <v>6.25</v>
      </c>
      <c r="F22" t="s">
        <v>47</v>
      </c>
    </row>
    <row r="23" spans="1:7">
      <c r="A23" s="15">
        <v>44949</v>
      </c>
      <c r="F23" t="s">
        <v>54</v>
      </c>
    </row>
    <row r="24" spans="1:7">
      <c r="A24" s="15">
        <v>44950</v>
      </c>
      <c r="B24">
        <v>11</v>
      </c>
      <c r="C24">
        <v>12</v>
      </c>
      <c r="D24">
        <v>10</v>
      </c>
      <c r="E24">
        <v>1.25</v>
      </c>
      <c r="F24" t="s">
        <v>55</v>
      </c>
    </row>
    <row r="25" spans="1:7">
      <c r="B25">
        <v>13</v>
      </c>
      <c r="C25">
        <v>14</v>
      </c>
      <c r="D25">
        <v>10</v>
      </c>
      <c r="E25">
        <v>1.25</v>
      </c>
      <c r="F25" t="s">
        <v>56</v>
      </c>
    </row>
    <row r="26" spans="1:7">
      <c r="A26" s="15">
        <v>44951</v>
      </c>
      <c r="D26">
        <v>20</v>
      </c>
      <c r="E26">
        <v>2.5</v>
      </c>
      <c r="F26" t="s">
        <v>61</v>
      </c>
    </row>
    <row r="27" spans="1:7">
      <c r="A27" s="15">
        <v>44952</v>
      </c>
      <c r="D27">
        <v>10</v>
      </c>
      <c r="E27">
        <v>1.25</v>
      </c>
      <c r="F27" t="s">
        <v>60</v>
      </c>
    </row>
    <row r="28" spans="1:7">
      <c r="A28" s="15">
        <v>44953</v>
      </c>
      <c r="B28">
        <v>8</v>
      </c>
      <c r="C28">
        <v>11</v>
      </c>
      <c r="D28">
        <v>30</v>
      </c>
      <c r="E28">
        <v>3.75</v>
      </c>
      <c r="F28" t="s">
        <v>63</v>
      </c>
    </row>
    <row r="29" spans="1:7">
      <c r="A29" s="15">
        <v>44956</v>
      </c>
      <c r="B29">
        <v>10.3</v>
      </c>
      <c r="C29">
        <v>16</v>
      </c>
      <c r="D29">
        <v>55</v>
      </c>
      <c r="E29">
        <v>6.65</v>
      </c>
      <c r="F29" t="s">
        <v>71</v>
      </c>
    </row>
    <row r="30" spans="1:7" ht="15.75">
      <c r="A30" s="15">
        <v>44957</v>
      </c>
      <c r="F30" s="18" t="s">
        <v>69</v>
      </c>
      <c r="G30" s="18">
        <v>370</v>
      </c>
    </row>
  </sheetData>
  <pageMargins left="0.7" right="0.7" top="0.75" bottom="0.75" header="0.3" footer="0.3"/>
  <pageSetup paperSize="9"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E9535-10B7-4B9C-AD2C-5373837F1C6C}">
  <dimension ref="A1"/>
  <sheetViews>
    <sheetView workbookViewId="0"/>
  </sheetViews>
  <sheetFormatPr defaultRowHeight="1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54A32-54F0-4677-84CF-BD3026AAE6A3}">
  <dimension ref="A1:H42"/>
  <sheetViews>
    <sheetView workbookViewId="0">
      <selection activeCell="F39" sqref="F39"/>
    </sheetView>
  </sheetViews>
  <sheetFormatPr defaultRowHeight="15"/>
  <cols>
    <col min="1" max="1" width="11.5703125" customWidth="1"/>
    <col min="2" max="2" width="9.140625" customWidth="1"/>
    <col min="6" max="6" width="38.5703125" customWidth="1"/>
    <col min="7" max="7" width="13.85546875" customWidth="1"/>
    <col min="8" max="8" width="18.42578125" customWidth="1"/>
  </cols>
  <sheetData>
    <row r="1" spans="1:8" ht="28.5">
      <c r="A1" s="14" t="s">
        <v>9</v>
      </c>
      <c r="B1" s="13" t="s">
        <v>7</v>
      </c>
      <c r="C1" s="12" t="s">
        <v>6</v>
      </c>
      <c r="D1" s="11" t="s">
        <v>5</v>
      </c>
      <c r="E1" s="10" t="s">
        <v>4</v>
      </c>
      <c r="F1" s="9">
        <f>SUM(B2+D2+E2)</f>
        <v>2496.46</v>
      </c>
      <c r="G1" s="8" t="s">
        <v>3</v>
      </c>
      <c r="H1" s="7" t="s">
        <v>2</v>
      </c>
    </row>
    <row r="2" spans="1:8" ht="21">
      <c r="A2" s="6" t="s">
        <v>1</v>
      </c>
      <c r="B2" s="5">
        <v>982</v>
      </c>
      <c r="D2">
        <f>SUM(D3:D83)</f>
        <v>740</v>
      </c>
      <c r="E2" s="4">
        <f>SUM(E3:E63)</f>
        <v>774.46</v>
      </c>
      <c r="F2" s="3" t="s">
        <v>0</v>
      </c>
      <c r="G2" s="2">
        <f>SUM(G3:G46)</f>
        <v>2485</v>
      </c>
      <c r="H2" s="1">
        <f>SUM(F1-G2)</f>
        <v>11.460000000000036</v>
      </c>
    </row>
    <row r="3" spans="1:8" ht="15.75">
      <c r="A3" s="15">
        <v>44930</v>
      </c>
      <c r="F3" s="18" t="s">
        <v>16</v>
      </c>
      <c r="G3" s="18">
        <v>945</v>
      </c>
    </row>
    <row r="4" spans="1:8">
      <c r="A4" s="15">
        <v>44931</v>
      </c>
      <c r="B4">
        <v>9</v>
      </c>
      <c r="C4">
        <v>16.3</v>
      </c>
      <c r="D4">
        <v>75</v>
      </c>
      <c r="E4">
        <v>9.6</v>
      </c>
      <c r="F4" t="s">
        <v>11</v>
      </c>
    </row>
    <row r="5" spans="1:8">
      <c r="E5">
        <v>36</v>
      </c>
      <c r="F5" t="s">
        <v>12</v>
      </c>
    </row>
    <row r="6" spans="1:8">
      <c r="E6">
        <v>75</v>
      </c>
      <c r="F6" t="s">
        <v>13</v>
      </c>
    </row>
    <row r="7" spans="1:8">
      <c r="A7" s="15">
        <v>44932</v>
      </c>
      <c r="B7">
        <v>13</v>
      </c>
      <c r="C7">
        <v>17.3</v>
      </c>
      <c r="D7">
        <v>45</v>
      </c>
      <c r="E7">
        <v>5.25</v>
      </c>
      <c r="F7" t="s">
        <v>14</v>
      </c>
    </row>
    <row r="8" spans="1:8">
      <c r="E8">
        <v>9</v>
      </c>
      <c r="F8" t="s">
        <v>15</v>
      </c>
    </row>
    <row r="9" spans="1:8">
      <c r="A9" s="15">
        <v>44935</v>
      </c>
      <c r="B9">
        <v>9</v>
      </c>
      <c r="C9">
        <v>12</v>
      </c>
      <c r="D9">
        <v>30</v>
      </c>
      <c r="E9">
        <v>3.75</v>
      </c>
      <c r="F9" t="s">
        <v>18</v>
      </c>
    </row>
    <row r="10" spans="1:8">
      <c r="A10" s="15">
        <v>44935</v>
      </c>
      <c r="B10">
        <v>13.3</v>
      </c>
      <c r="C10">
        <v>18.3</v>
      </c>
      <c r="D10">
        <v>50</v>
      </c>
      <c r="E10">
        <v>6.25</v>
      </c>
      <c r="F10" t="s">
        <v>19</v>
      </c>
    </row>
    <row r="11" spans="1:8">
      <c r="E11">
        <v>46</v>
      </c>
      <c r="F11" t="s">
        <v>20</v>
      </c>
    </row>
    <row r="12" spans="1:8">
      <c r="A12" s="15">
        <v>44936</v>
      </c>
      <c r="B12">
        <v>9</v>
      </c>
      <c r="C12">
        <v>16</v>
      </c>
      <c r="D12">
        <v>65</v>
      </c>
      <c r="E12">
        <v>7.9</v>
      </c>
    </row>
    <row r="13" spans="1:8">
      <c r="E13">
        <v>5.25</v>
      </c>
      <c r="F13" t="s">
        <v>23</v>
      </c>
    </row>
    <row r="14" spans="1:8">
      <c r="A14" s="15">
        <v>11</v>
      </c>
      <c r="B14">
        <v>9</v>
      </c>
      <c r="C14">
        <v>18</v>
      </c>
      <c r="D14">
        <v>60</v>
      </c>
      <c r="E14">
        <v>8.75</v>
      </c>
      <c r="F14" t="s">
        <v>26</v>
      </c>
    </row>
    <row r="15" spans="1:8">
      <c r="E15">
        <v>6</v>
      </c>
      <c r="F15" t="s">
        <v>25</v>
      </c>
    </row>
    <row r="16" spans="1:8">
      <c r="A16" s="15">
        <v>44937</v>
      </c>
      <c r="E16">
        <v>15</v>
      </c>
      <c r="F16" t="s">
        <v>27</v>
      </c>
    </row>
    <row r="17" spans="1:7">
      <c r="A17" s="15">
        <v>44938</v>
      </c>
      <c r="B17">
        <v>9</v>
      </c>
      <c r="C17">
        <v>12</v>
      </c>
      <c r="D17">
        <v>30</v>
      </c>
      <c r="E17">
        <v>3.75</v>
      </c>
    </row>
    <row r="18" spans="1:7">
      <c r="A18" s="15">
        <v>44939</v>
      </c>
      <c r="D18">
        <v>20</v>
      </c>
      <c r="E18">
        <v>2.5</v>
      </c>
    </row>
    <row r="19" spans="1:7">
      <c r="A19" s="15">
        <v>44939</v>
      </c>
      <c r="E19">
        <v>334</v>
      </c>
      <c r="F19" t="s">
        <v>31</v>
      </c>
    </row>
    <row r="20" spans="1:7">
      <c r="E20">
        <v>11.46</v>
      </c>
      <c r="F20" t="s">
        <v>32</v>
      </c>
    </row>
    <row r="21" spans="1:7" ht="21">
      <c r="F21" s="16" t="s">
        <v>33</v>
      </c>
      <c r="G21" s="16">
        <v>1000</v>
      </c>
    </row>
    <row r="22" spans="1:7">
      <c r="A22" s="15">
        <v>44942</v>
      </c>
      <c r="B22">
        <v>12.3</v>
      </c>
      <c r="C22">
        <v>13.3</v>
      </c>
      <c r="D22">
        <v>10</v>
      </c>
      <c r="E22">
        <v>1.25</v>
      </c>
      <c r="F22" t="s">
        <v>37</v>
      </c>
    </row>
    <row r="23" spans="1:7">
      <c r="A23" s="15">
        <v>44943</v>
      </c>
      <c r="B23">
        <v>11</v>
      </c>
      <c r="C23">
        <v>12.3</v>
      </c>
      <c r="D23">
        <v>15</v>
      </c>
      <c r="E23">
        <v>2.5</v>
      </c>
    </row>
    <row r="24" spans="1:7">
      <c r="A24" s="15">
        <v>44943</v>
      </c>
      <c r="B24">
        <v>13.3</v>
      </c>
      <c r="C24">
        <v>18</v>
      </c>
      <c r="D24">
        <v>45</v>
      </c>
      <c r="E24">
        <v>5</v>
      </c>
    </row>
    <row r="25" spans="1:7">
      <c r="A25" s="15">
        <v>44943</v>
      </c>
      <c r="E25">
        <v>14</v>
      </c>
      <c r="F25" t="s">
        <v>40</v>
      </c>
    </row>
    <row r="26" spans="1:7">
      <c r="A26" s="15">
        <v>44944</v>
      </c>
      <c r="B26">
        <v>10</v>
      </c>
      <c r="C26">
        <v>11</v>
      </c>
      <c r="D26">
        <v>10</v>
      </c>
      <c r="E26">
        <v>1.25</v>
      </c>
      <c r="F26" t="s">
        <v>39</v>
      </c>
    </row>
    <row r="27" spans="1:7">
      <c r="A27" s="15">
        <v>44945</v>
      </c>
    </row>
    <row r="28" spans="1:7">
      <c r="A28" s="15">
        <v>44946</v>
      </c>
      <c r="B28">
        <v>13</v>
      </c>
      <c r="C28">
        <v>15.3</v>
      </c>
      <c r="D28">
        <v>25</v>
      </c>
      <c r="E28">
        <v>2.5</v>
      </c>
      <c r="F28" t="s">
        <v>46</v>
      </c>
    </row>
    <row r="29" spans="1:7">
      <c r="B29">
        <v>16</v>
      </c>
      <c r="C29">
        <v>20</v>
      </c>
      <c r="D29">
        <v>40</v>
      </c>
      <c r="E29">
        <v>5</v>
      </c>
      <c r="F29" t="s">
        <v>48</v>
      </c>
    </row>
    <row r="30" spans="1:7">
      <c r="A30" s="15">
        <v>44949</v>
      </c>
      <c r="F30" t="s">
        <v>50</v>
      </c>
    </row>
    <row r="31" spans="1:7">
      <c r="A31" s="15">
        <v>44950</v>
      </c>
      <c r="B31">
        <v>13</v>
      </c>
      <c r="C31">
        <v>18</v>
      </c>
      <c r="D31">
        <v>50</v>
      </c>
      <c r="E31">
        <v>6.25</v>
      </c>
      <c r="F31" t="s">
        <v>51</v>
      </c>
    </row>
    <row r="32" spans="1:7">
      <c r="E32">
        <v>15</v>
      </c>
      <c r="F32" t="s">
        <v>52</v>
      </c>
    </row>
    <row r="33" spans="1:7">
      <c r="E33">
        <v>10</v>
      </c>
      <c r="F33" t="s">
        <v>53</v>
      </c>
    </row>
    <row r="34" spans="1:7">
      <c r="A34" s="15">
        <v>44951</v>
      </c>
      <c r="D34">
        <v>60</v>
      </c>
      <c r="E34">
        <v>7.5</v>
      </c>
    </row>
    <row r="35" spans="1:7">
      <c r="A35" s="15">
        <v>44951</v>
      </c>
      <c r="E35">
        <v>13</v>
      </c>
      <c r="F35" t="s">
        <v>59</v>
      </c>
    </row>
    <row r="36" spans="1:7">
      <c r="A36" s="15">
        <v>44952</v>
      </c>
      <c r="B36" t="s">
        <v>57</v>
      </c>
      <c r="C36" t="s">
        <v>58</v>
      </c>
      <c r="D36">
        <v>50</v>
      </c>
      <c r="E36">
        <v>6.25</v>
      </c>
    </row>
    <row r="37" spans="1:7">
      <c r="A37" s="15">
        <v>44952</v>
      </c>
      <c r="E37">
        <v>20</v>
      </c>
      <c r="F37" t="s">
        <v>62</v>
      </c>
    </row>
    <row r="38" spans="1:7">
      <c r="A38" s="15">
        <v>44953</v>
      </c>
      <c r="B38">
        <v>11</v>
      </c>
      <c r="C38">
        <v>17</v>
      </c>
      <c r="D38">
        <v>50</v>
      </c>
      <c r="E38">
        <v>6.25</v>
      </c>
      <c r="F38" t="s">
        <v>64</v>
      </c>
    </row>
    <row r="39" spans="1:7">
      <c r="A39" s="15">
        <v>44956</v>
      </c>
      <c r="B39">
        <v>8</v>
      </c>
      <c r="C39">
        <v>9</v>
      </c>
      <c r="D39">
        <v>10</v>
      </c>
      <c r="E39">
        <v>1.25</v>
      </c>
      <c r="F39" t="s">
        <v>70</v>
      </c>
    </row>
    <row r="40" spans="1:7">
      <c r="A40" s="15">
        <v>44956</v>
      </c>
      <c r="E40">
        <v>72</v>
      </c>
      <c r="F40" t="s">
        <v>66</v>
      </c>
    </row>
    <row r="41" spans="1:7" ht="18.75">
      <c r="A41" s="15">
        <v>44956</v>
      </c>
      <c r="F41" s="17" t="s">
        <v>65</v>
      </c>
      <c r="G41" s="17">
        <v>540</v>
      </c>
    </row>
    <row r="42" spans="1:7">
      <c r="A42" s="15">
        <v>44957</v>
      </c>
    </row>
  </sheetData>
  <pageMargins left="0.25" right="0.25" top="0.75" bottom="0.75" header="0.3" footer="0.3"/>
  <pageSetup paperSize="13" orientation="landscape"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FC550-FD06-4087-B293-7A42F6E31CA4}">
  <dimension ref="A1:H38"/>
  <sheetViews>
    <sheetView workbookViewId="0">
      <selection activeCell="G2" sqref="G2"/>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5</v>
      </c>
      <c r="E1" s="10" t="s">
        <v>4</v>
      </c>
      <c r="F1" s="9">
        <f>SUM(B2+D2+E2)</f>
        <v>782.2</v>
      </c>
      <c r="G1" s="8" t="s">
        <v>3</v>
      </c>
      <c r="H1" s="7" t="s">
        <v>2</v>
      </c>
    </row>
    <row r="2" spans="1:8" ht="21">
      <c r="A2" s="6" t="s">
        <v>1</v>
      </c>
      <c r="B2" s="5">
        <v>0</v>
      </c>
      <c r="D2">
        <f>SUM(D3:D63)</f>
        <v>570</v>
      </c>
      <c r="E2" s="4">
        <f>SUM(E3:E63)</f>
        <v>212.2</v>
      </c>
      <c r="F2" s="3" t="s">
        <v>0</v>
      </c>
      <c r="G2" s="2">
        <f>SUM(G3:G63)</f>
        <v>461</v>
      </c>
      <c r="H2" s="1">
        <f>SUM(F1-G2)</f>
        <v>321.20000000000005</v>
      </c>
    </row>
    <row r="3" spans="1:8">
      <c r="A3" s="15">
        <v>44958</v>
      </c>
      <c r="B3">
        <v>11</v>
      </c>
      <c r="C3">
        <v>15</v>
      </c>
      <c r="D3">
        <v>40</v>
      </c>
      <c r="E3">
        <v>5</v>
      </c>
      <c r="F3" t="s">
        <v>67</v>
      </c>
    </row>
    <row r="4" spans="1:8">
      <c r="A4" s="15">
        <v>44958</v>
      </c>
      <c r="E4">
        <v>35</v>
      </c>
      <c r="F4" t="s">
        <v>68</v>
      </c>
    </row>
    <row r="5" spans="1:8" s="21" customFormat="1" ht="18.75">
      <c r="A5" s="20">
        <v>44959</v>
      </c>
      <c r="F5" s="22" t="s">
        <v>105</v>
      </c>
      <c r="G5" s="22">
        <v>11</v>
      </c>
    </row>
    <row r="6" spans="1:8">
      <c r="A6" s="15">
        <v>44963</v>
      </c>
      <c r="B6">
        <v>9</v>
      </c>
      <c r="C6">
        <v>12</v>
      </c>
      <c r="D6">
        <v>30</v>
      </c>
      <c r="E6">
        <v>3.75</v>
      </c>
    </row>
    <row r="7" spans="1:8">
      <c r="A7" s="15">
        <v>44963</v>
      </c>
      <c r="B7">
        <v>13</v>
      </c>
      <c r="C7">
        <v>18.3</v>
      </c>
      <c r="D7">
        <v>55</v>
      </c>
      <c r="E7">
        <v>6.25</v>
      </c>
      <c r="F7" t="s">
        <v>19</v>
      </c>
    </row>
    <row r="8" spans="1:8">
      <c r="A8" s="15">
        <v>44963</v>
      </c>
      <c r="E8">
        <v>10</v>
      </c>
      <c r="F8" t="s">
        <v>74</v>
      </c>
    </row>
    <row r="9" spans="1:8">
      <c r="A9" s="15">
        <v>44964</v>
      </c>
      <c r="B9">
        <v>9</v>
      </c>
      <c r="C9">
        <v>15</v>
      </c>
      <c r="D9">
        <v>50</v>
      </c>
      <c r="E9">
        <v>6.25</v>
      </c>
    </row>
    <row r="10" spans="1:8">
      <c r="A10" s="15">
        <v>44964</v>
      </c>
      <c r="B10">
        <v>16.3</v>
      </c>
      <c r="C10">
        <v>18</v>
      </c>
      <c r="D10">
        <v>25</v>
      </c>
      <c r="E10">
        <v>2.5</v>
      </c>
      <c r="F10" t="s">
        <v>81</v>
      </c>
    </row>
    <row r="11" spans="1:8">
      <c r="A11" s="15">
        <v>44965</v>
      </c>
      <c r="B11">
        <v>11</v>
      </c>
      <c r="C11">
        <v>12.3</v>
      </c>
      <c r="D11">
        <v>15</v>
      </c>
      <c r="E11">
        <v>1.9</v>
      </c>
      <c r="F11" t="s">
        <v>78</v>
      </c>
    </row>
    <row r="12" spans="1:8">
      <c r="E12">
        <v>20</v>
      </c>
      <c r="F12" t="s">
        <v>77</v>
      </c>
    </row>
    <row r="13" spans="1:8">
      <c r="A13" s="15">
        <v>44966</v>
      </c>
    </row>
    <row r="14" spans="1:8">
      <c r="A14" s="15">
        <v>44967</v>
      </c>
      <c r="B14" t="s">
        <v>83</v>
      </c>
      <c r="C14">
        <v>17</v>
      </c>
      <c r="D14">
        <v>45</v>
      </c>
      <c r="E14">
        <v>5.6</v>
      </c>
      <c r="F14" t="s">
        <v>84</v>
      </c>
    </row>
    <row r="15" spans="1:8">
      <c r="A15" s="15">
        <v>44967</v>
      </c>
      <c r="E15">
        <v>15</v>
      </c>
      <c r="F15" t="s">
        <v>87</v>
      </c>
    </row>
    <row r="16" spans="1:8">
      <c r="A16" s="15">
        <v>44970</v>
      </c>
      <c r="B16">
        <v>6.3</v>
      </c>
      <c r="C16">
        <v>16</v>
      </c>
      <c r="D16">
        <v>95</v>
      </c>
      <c r="E16">
        <v>12</v>
      </c>
      <c r="F16" t="s">
        <v>82</v>
      </c>
    </row>
    <row r="17" spans="1:7">
      <c r="A17" s="15">
        <v>44970</v>
      </c>
      <c r="E17">
        <v>15.1</v>
      </c>
      <c r="F17" t="s">
        <v>85</v>
      </c>
    </row>
    <row r="18" spans="1:7">
      <c r="A18" s="15">
        <v>44970</v>
      </c>
      <c r="E18">
        <v>15</v>
      </c>
      <c r="F18" t="s">
        <v>86</v>
      </c>
    </row>
    <row r="19" spans="1:7">
      <c r="A19" s="15">
        <v>44971</v>
      </c>
      <c r="B19">
        <v>13</v>
      </c>
      <c r="C19">
        <v>16</v>
      </c>
      <c r="D19">
        <v>30</v>
      </c>
      <c r="E19">
        <v>3.75</v>
      </c>
    </row>
    <row r="20" spans="1:7">
      <c r="A20" s="15">
        <v>44971</v>
      </c>
      <c r="F20" t="s">
        <v>97</v>
      </c>
    </row>
    <row r="21" spans="1:7">
      <c r="A21" s="15">
        <v>44972</v>
      </c>
      <c r="B21">
        <v>11</v>
      </c>
      <c r="C21">
        <v>14</v>
      </c>
      <c r="D21">
        <v>25</v>
      </c>
      <c r="E21">
        <v>2.95</v>
      </c>
      <c r="F21" t="s">
        <v>94</v>
      </c>
    </row>
    <row r="22" spans="1:7">
      <c r="A22" s="15">
        <v>44972</v>
      </c>
      <c r="E22">
        <v>14.3</v>
      </c>
      <c r="F22" t="s">
        <v>95</v>
      </c>
    </row>
    <row r="23" spans="1:7">
      <c r="A23" s="15">
        <v>44972</v>
      </c>
      <c r="B23">
        <v>16.3</v>
      </c>
      <c r="C23">
        <v>17.3</v>
      </c>
      <c r="D23">
        <v>10</v>
      </c>
      <c r="E23">
        <v>1.25</v>
      </c>
      <c r="F23" t="s">
        <v>96</v>
      </c>
    </row>
    <row r="24" spans="1:7">
      <c r="A24" s="15">
        <v>44973</v>
      </c>
      <c r="B24">
        <v>9</v>
      </c>
      <c r="C24">
        <v>11</v>
      </c>
      <c r="D24">
        <v>20</v>
      </c>
      <c r="E24">
        <v>2.5</v>
      </c>
      <c r="F24" t="s">
        <v>101</v>
      </c>
    </row>
    <row r="25" spans="1:7">
      <c r="A25" s="15">
        <v>44973</v>
      </c>
      <c r="B25">
        <v>12</v>
      </c>
      <c r="C25">
        <v>13</v>
      </c>
      <c r="F25" t="s">
        <v>104</v>
      </c>
    </row>
    <row r="26" spans="1:7">
      <c r="A26" s="15">
        <v>44973</v>
      </c>
      <c r="B26">
        <v>13</v>
      </c>
      <c r="C26">
        <v>17</v>
      </c>
      <c r="D26">
        <v>40</v>
      </c>
      <c r="E26">
        <v>5</v>
      </c>
      <c r="F26" t="s">
        <v>102</v>
      </c>
    </row>
    <row r="27" spans="1:7">
      <c r="A27" s="15"/>
      <c r="D27">
        <v>20</v>
      </c>
      <c r="F27" t="s">
        <v>122</v>
      </c>
    </row>
    <row r="28" spans="1:7">
      <c r="E28">
        <v>21</v>
      </c>
      <c r="F28" t="s">
        <v>103</v>
      </c>
    </row>
    <row r="29" spans="1:7">
      <c r="A29" s="15">
        <v>44974</v>
      </c>
      <c r="B29">
        <v>12</v>
      </c>
      <c r="C29">
        <v>14.3</v>
      </c>
      <c r="D29">
        <v>35</v>
      </c>
      <c r="E29">
        <v>3.75</v>
      </c>
      <c r="F29" t="s">
        <v>106</v>
      </c>
    </row>
    <row r="30" spans="1:7">
      <c r="A30" s="15">
        <v>44974</v>
      </c>
      <c r="F30" t="s">
        <v>107</v>
      </c>
    </row>
    <row r="31" spans="1:7">
      <c r="A31" s="15">
        <v>44977</v>
      </c>
      <c r="F31" t="s">
        <v>111</v>
      </c>
    </row>
    <row r="32" spans="1:7" s="21" customFormat="1" ht="18.75">
      <c r="A32" s="20">
        <v>44977</v>
      </c>
      <c r="F32" s="22" t="s">
        <v>65</v>
      </c>
      <c r="G32" s="22">
        <v>450</v>
      </c>
    </row>
    <row r="33" spans="1:6">
      <c r="A33" s="15">
        <v>44981</v>
      </c>
      <c r="D33">
        <v>5</v>
      </c>
      <c r="E33">
        <v>0.6</v>
      </c>
    </row>
    <row r="34" spans="1:6">
      <c r="A34" s="15">
        <v>44983</v>
      </c>
      <c r="F34" t="s">
        <v>111</v>
      </c>
    </row>
    <row r="35" spans="1:6">
      <c r="A35" s="15">
        <v>44984</v>
      </c>
      <c r="F35" t="s">
        <v>120</v>
      </c>
    </row>
    <row r="36" spans="1:6">
      <c r="A36" s="15">
        <v>44985</v>
      </c>
      <c r="B36">
        <v>11</v>
      </c>
      <c r="C36">
        <v>12</v>
      </c>
      <c r="D36">
        <v>10</v>
      </c>
      <c r="E36">
        <v>1.25</v>
      </c>
      <c r="F36" t="s">
        <v>116</v>
      </c>
    </row>
    <row r="37" spans="1:6">
      <c r="B37">
        <v>13</v>
      </c>
      <c r="C37">
        <v>14</v>
      </c>
      <c r="D37">
        <v>10</v>
      </c>
      <c r="E37">
        <v>1.25</v>
      </c>
      <c r="F37" t="s">
        <v>117</v>
      </c>
    </row>
    <row r="38" spans="1:6">
      <c r="B38">
        <v>15.3</v>
      </c>
      <c r="C38">
        <v>16.3</v>
      </c>
      <c r="D38">
        <v>10</v>
      </c>
      <c r="E38">
        <v>1.25</v>
      </c>
      <c r="F38" t="s">
        <v>119</v>
      </c>
    </row>
  </sheetData>
  <pageMargins left="0.7" right="0.7"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3FD37-3BD4-4005-A445-1C5F0F739570}">
  <dimension ref="A1:H35"/>
  <sheetViews>
    <sheetView topLeftCell="A5" workbookViewId="0">
      <selection activeCell="A17" sqref="A17:F22"/>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141</v>
      </c>
      <c r="B1" s="13" t="s">
        <v>7</v>
      </c>
      <c r="C1" s="12" t="s">
        <v>6</v>
      </c>
      <c r="D1" s="11" t="s">
        <v>5</v>
      </c>
      <c r="E1" s="10" t="s">
        <v>4</v>
      </c>
      <c r="F1" s="9">
        <f>SUM(B2+D2+E2)</f>
        <v>1060.4000000000001</v>
      </c>
      <c r="G1" s="8" t="s">
        <v>3</v>
      </c>
      <c r="H1" s="7" t="s">
        <v>2</v>
      </c>
    </row>
    <row r="2" spans="1:8" ht="21">
      <c r="A2" s="6" t="s">
        <v>1</v>
      </c>
      <c r="B2" s="5">
        <v>321</v>
      </c>
      <c r="D2">
        <f>SUM(D3:D63)</f>
        <v>370</v>
      </c>
      <c r="E2" s="4">
        <f>SUM(E3:E63)</f>
        <v>369.40000000000003</v>
      </c>
      <c r="F2" s="3" t="s">
        <v>0</v>
      </c>
      <c r="G2" s="2">
        <f>SUM(G3:G63)</f>
        <v>703</v>
      </c>
      <c r="H2" s="1">
        <f>SUM(F1-G2)</f>
        <v>357.40000000000009</v>
      </c>
    </row>
    <row r="3" spans="1:8">
      <c r="A3" s="15">
        <v>44986</v>
      </c>
      <c r="F3" t="s">
        <v>120</v>
      </c>
    </row>
    <row r="4" spans="1:8">
      <c r="A4" s="15">
        <v>44987</v>
      </c>
      <c r="F4" t="s">
        <v>120</v>
      </c>
    </row>
    <row r="6" spans="1:8">
      <c r="A6" s="15">
        <v>44988</v>
      </c>
      <c r="F6" t="s">
        <v>123</v>
      </c>
    </row>
    <row r="7" spans="1:8">
      <c r="A7" s="15">
        <v>44991</v>
      </c>
      <c r="B7">
        <v>10</v>
      </c>
      <c r="C7">
        <v>15</v>
      </c>
      <c r="D7">
        <v>45</v>
      </c>
      <c r="E7">
        <v>6.25</v>
      </c>
      <c r="F7" t="s">
        <v>125</v>
      </c>
    </row>
    <row r="8" spans="1:8" ht="18.75">
      <c r="A8" s="15">
        <v>44991</v>
      </c>
      <c r="F8" s="17" t="s">
        <v>65</v>
      </c>
      <c r="G8" s="17">
        <v>301</v>
      </c>
    </row>
    <row r="9" spans="1:8">
      <c r="A9" s="15">
        <v>44992</v>
      </c>
      <c r="E9">
        <v>260</v>
      </c>
      <c r="F9" t="s">
        <v>128</v>
      </c>
    </row>
    <row r="10" spans="1:8">
      <c r="A10" s="15">
        <v>44993</v>
      </c>
      <c r="F10" t="s">
        <v>128</v>
      </c>
    </row>
    <row r="11" spans="1:8">
      <c r="A11" s="15">
        <v>44994</v>
      </c>
      <c r="F11" t="s">
        <v>111</v>
      </c>
    </row>
    <row r="12" spans="1:8">
      <c r="A12" s="15">
        <v>44998</v>
      </c>
      <c r="B12">
        <v>19</v>
      </c>
      <c r="C12">
        <v>22</v>
      </c>
      <c r="E12">
        <v>3.75</v>
      </c>
      <c r="F12" t="s">
        <v>132</v>
      </c>
    </row>
    <row r="13" spans="1:8">
      <c r="A13" s="15">
        <v>44999</v>
      </c>
      <c r="B13">
        <v>7.3</v>
      </c>
      <c r="C13">
        <v>11.3</v>
      </c>
      <c r="D13">
        <v>40</v>
      </c>
      <c r="E13">
        <v>5</v>
      </c>
      <c r="F13" t="s">
        <v>134</v>
      </c>
    </row>
    <row r="14" spans="1:8">
      <c r="A14" s="15">
        <v>45000</v>
      </c>
      <c r="B14">
        <v>13.45</v>
      </c>
      <c r="C14">
        <v>14.15</v>
      </c>
      <c r="D14">
        <v>5</v>
      </c>
      <c r="E14">
        <v>0.65</v>
      </c>
      <c r="F14" t="s">
        <v>139</v>
      </c>
    </row>
    <row r="15" spans="1:8">
      <c r="A15" s="15">
        <v>45000</v>
      </c>
      <c r="B15">
        <v>15.3</v>
      </c>
      <c r="C15">
        <v>17</v>
      </c>
      <c r="D15">
        <v>15</v>
      </c>
      <c r="E15">
        <v>1.8</v>
      </c>
      <c r="F15" t="s">
        <v>140</v>
      </c>
    </row>
    <row r="16" spans="1:8" ht="18.75">
      <c r="F16" s="17" t="s">
        <v>110</v>
      </c>
      <c r="G16" s="17">
        <v>402</v>
      </c>
    </row>
    <row r="17" spans="1:6">
      <c r="A17" s="15">
        <v>45001</v>
      </c>
      <c r="B17">
        <v>11.3</v>
      </c>
      <c r="C17">
        <v>12</v>
      </c>
      <c r="D17">
        <v>5</v>
      </c>
      <c r="E17">
        <v>0.6</v>
      </c>
      <c r="F17" t="s">
        <v>155</v>
      </c>
    </row>
    <row r="18" spans="1:6">
      <c r="B18">
        <v>15</v>
      </c>
      <c r="C18">
        <v>16</v>
      </c>
      <c r="D18">
        <v>10</v>
      </c>
      <c r="E18">
        <v>1.25</v>
      </c>
    </row>
    <row r="19" spans="1:6">
      <c r="B19">
        <v>9.3000000000000007</v>
      </c>
      <c r="C19">
        <v>11.3</v>
      </c>
      <c r="D19">
        <v>20</v>
      </c>
      <c r="E19">
        <v>2.5</v>
      </c>
      <c r="F19" s="15">
        <v>45002</v>
      </c>
    </row>
    <row r="20" spans="1:6">
      <c r="A20" s="15">
        <v>45002</v>
      </c>
      <c r="B20">
        <v>13</v>
      </c>
      <c r="C20">
        <v>15</v>
      </c>
      <c r="D20">
        <v>20</v>
      </c>
      <c r="E20">
        <v>2.5</v>
      </c>
      <c r="F20" t="s">
        <v>150</v>
      </c>
    </row>
    <row r="21" spans="1:6">
      <c r="A21" s="15">
        <v>45002</v>
      </c>
      <c r="B21">
        <v>15</v>
      </c>
      <c r="C21">
        <v>16</v>
      </c>
      <c r="D21">
        <v>10</v>
      </c>
      <c r="E21">
        <v>5.25</v>
      </c>
      <c r="F21" t="s">
        <v>151</v>
      </c>
    </row>
    <row r="22" spans="1:6">
      <c r="A22" s="15">
        <v>45006</v>
      </c>
      <c r="B22">
        <v>8</v>
      </c>
      <c r="C22">
        <v>10</v>
      </c>
      <c r="D22">
        <v>20</v>
      </c>
      <c r="E22">
        <v>2.25</v>
      </c>
      <c r="F22" t="s">
        <v>145</v>
      </c>
    </row>
    <row r="23" spans="1:6">
      <c r="A23" s="15">
        <v>45006</v>
      </c>
      <c r="E23">
        <v>10</v>
      </c>
      <c r="F23" t="s">
        <v>146</v>
      </c>
    </row>
    <row r="24" spans="1:6">
      <c r="A24" s="15">
        <v>45007</v>
      </c>
      <c r="B24">
        <v>8</v>
      </c>
      <c r="C24">
        <v>17</v>
      </c>
      <c r="D24">
        <v>90</v>
      </c>
      <c r="E24">
        <v>11</v>
      </c>
      <c r="F24" t="s">
        <v>147</v>
      </c>
    </row>
    <row r="25" spans="1:6">
      <c r="A25" s="15">
        <v>45008</v>
      </c>
      <c r="E25">
        <v>8</v>
      </c>
      <c r="F25" t="s">
        <v>148</v>
      </c>
    </row>
    <row r="26" spans="1:6">
      <c r="A26" s="15">
        <v>45009</v>
      </c>
      <c r="F26" t="s">
        <v>111</v>
      </c>
    </row>
    <row r="27" spans="1:6">
      <c r="A27" s="15">
        <v>45011</v>
      </c>
      <c r="B27">
        <v>10</v>
      </c>
      <c r="C27">
        <v>11.3</v>
      </c>
      <c r="D27">
        <v>15</v>
      </c>
      <c r="E27">
        <v>1.85</v>
      </c>
      <c r="F27" t="s">
        <v>158</v>
      </c>
    </row>
    <row r="28" spans="1:6">
      <c r="A28" s="15">
        <v>45011</v>
      </c>
      <c r="B28">
        <v>13.3</v>
      </c>
      <c r="C28">
        <v>17</v>
      </c>
      <c r="D28">
        <v>35</v>
      </c>
      <c r="E28">
        <v>3.75</v>
      </c>
      <c r="F28" t="s">
        <v>159</v>
      </c>
    </row>
    <row r="29" spans="1:6">
      <c r="A29" s="15">
        <v>45011</v>
      </c>
      <c r="E29">
        <v>18</v>
      </c>
      <c r="F29" t="s">
        <v>161</v>
      </c>
    </row>
    <row r="30" spans="1:6">
      <c r="A30" s="15">
        <v>45012</v>
      </c>
      <c r="D30">
        <v>20</v>
      </c>
      <c r="E30">
        <v>2.5</v>
      </c>
    </row>
    <row r="31" spans="1:6">
      <c r="A31" s="15">
        <v>45013</v>
      </c>
      <c r="D31">
        <v>10</v>
      </c>
      <c r="E31">
        <v>1.25</v>
      </c>
    </row>
    <row r="32" spans="1:6">
      <c r="A32" s="15">
        <v>45014</v>
      </c>
    </row>
    <row r="33" spans="1:6">
      <c r="A33" s="15">
        <v>45015</v>
      </c>
      <c r="B33">
        <v>8.3000000000000007</v>
      </c>
      <c r="C33">
        <v>9.3000000000000007</v>
      </c>
      <c r="D33">
        <v>10</v>
      </c>
      <c r="E33">
        <v>1.25</v>
      </c>
      <c r="F33" t="s">
        <v>168</v>
      </c>
    </row>
    <row r="34" spans="1:6">
      <c r="A34" s="15">
        <v>45016</v>
      </c>
      <c r="F34" t="s">
        <v>171</v>
      </c>
    </row>
    <row r="35" spans="1:6">
      <c r="A35" s="15">
        <v>45016</v>
      </c>
      <c r="E35">
        <v>20</v>
      </c>
      <c r="F35" t="s">
        <v>172</v>
      </c>
    </row>
  </sheetData>
  <pageMargins left="0.7" right="0.7" top="0.75" bottom="0.75" header="0.3" footer="0.3"/>
  <pageSetup paperSize="9" orientation="landscape"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CF11E-9D0B-4719-9B20-9C94FD56FAE9}">
  <dimension ref="A1:H34"/>
  <sheetViews>
    <sheetView topLeftCell="A8" workbookViewId="0">
      <selection activeCell="F36" sqref="F36"/>
    </sheetView>
  </sheetViews>
  <sheetFormatPr defaultRowHeight="15"/>
  <cols>
    <col min="1" max="1" width="11.5703125" customWidth="1"/>
    <col min="6" max="6" width="42.42578125" customWidth="1"/>
    <col min="7" max="7" width="10.7109375" customWidth="1"/>
    <col min="8" max="8" width="18.42578125" customWidth="1"/>
  </cols>
  <sheetData>
    <row r="1" spans="1:8" ht="28.5">
      <c r="A1" s="14" t="s">
        <v>8</v>
      </c>
      <c r="B1" s="13" t="s">
        <v>7</v>
      </c>
      <c r="C1" s="12" t="s">
        <v>6</v>
      </c>
      <c r="D1" s="11" t="s">
        <v>5</v>
      </c>
      <c r="E1" s="10" t="s">
        <v>4</v>
      </c>
      <c r="F1" s="9">
        <f>SUM(B2+D2+E2)</f>
        <v>1456.96</v>
      </c>
      <c r="G1" s="8" t="s">
        <v>3</v>
      </c>
      <c r="H1" s="7" t="s">
        <v>2</v>
      </c>
    </row>
    <row r="2" spans="1:8" ht="21">
      <c r="A2" s="6" t="s">
        <v>1</v>
      </c>
      <c r="B2" s="5">
        <v>357</v>
      </c>
      <c r="D2">
        <f>SUM(D3:D39)</f>
        <v>815</v>
      </c>
      <c r="E2" s="4">
        <f>SUM(E3:E43)</f>
        <v>284.96000000000004</v>
      </c>
      <c r="F2" s="3" t="s">
        <v>0</v>
      </c>
      <c r="G2" s="2">
        <f>SUM(G3:G43)</f>
        <v>858.5</v>
      </c>
      <c r="H2" s="1">
        <f>SUM(F1-G2)</f>
        <v>598.46</v>
      </c>
    </row>
    <row r="3" spans="1:8">
      <c r="A3" s="15">
        <v>45019</v>
      </c>
      <c r="F3" t="s">
        <v>177</v>
      </c>
    </row>
    <row r="4" spans="1:8" ht="18.75">
      <c r="A4" s="15">
        <v>45020</v>
      </c>
      <c r="F4" s="17" t="s">
        <v>65</v>
      </c>
      <c r="G4" s="17">
        <v>362</v>
      </c>
    </row>
    <row r="5" spans="1:8">
      <c r="A5" s="15">
        <v>45020</v>
      </c>
      <c r="B5">
        <v>11</v>
      </c>
      <c r="C5">
        <v>18</v>
      </c>
      <c r="D5">
        <v>60</v>
      </c>
      <c r="E5">
        <v>8.5</v>
      </c>
    </row>
    <row r="6" spans="1:8">
      <c r="A6" s="15">
        <v>45020</v>
      </c>
      <c r="E6">
        <v>15</v>
      </c>
      <c r="F6" t="s">
        <v>178</v>
      </c>
    </row>
    <row r="7" spans="1:8">
      <c r="A7" s="15">
        <v>45021</v>
      </c>
      <c r="B7">
        <v>9</v>
      </c>
      <c r="C7">
        <v>17</v>
      </c>
      <c r="D7">
        <v>70</v>
      </c>
      <c r="E7">
        <v>10</v>
      </c>
      <c r="F7" t="s">
        <v>183</v>
      </c>
    </row>
    <row r="8" spans="1:8">
      <c r="A8" s="15">
        <v>45022</v>
      </c>
      <c r="B8">
        <v>10</v>
      </c>
      <c r="C8">
        <v>18</v>
      </c>
      <c r="D8">
        <v>70</v>
      </c>
      <c r="E8">
        <v>10</v>
      </c>
      <c r="F8" t="s">
        <v>183</v>
      </c>
    </row>
    <row r="9" spans="1:8">
      <c r="A9" s="15">
        <v>45023</v>
      </c>
      <c r="B9">
        <v>8.3000000000000007</v>
      </c>
      <c r="C9">
        <v>18.3</v>
      </c>
      <c r="D9">
        <v>90</v>
      </c>
      <c r="E9">
        <v>11.25</v>
      </c>
      <c r="F9" t="s">
        <v>182</v>
      </c>
    </row>
    <row r="10" spans="1:8">
      <c r="E10">
        <v>28</v>
      </c>
      <c r="F10" t="s">
        <v>187</v>
      </c>
    </row>
    <row r="11" spans="1:8">
      <c r="A11" s="15">
        <v>45027</v>
      </c>
      <c r="D11">
        <v>10</v>
      </c>
      <c r="E11">
        <v>1.25</v>
      </c>
    </row>
    <row r="12" spans="1:8">
      <c r="A12" s="15">
        <v>45028</v>
      </c>
      <c r="B12">
        <v>11</v>
      </c>
      <c r="C12">
        <v>16</v>
      </c>
      <c r="D12">
        <v>50</v>
      </c>
      <c r="E12">
        <v>6.25</v>
      </c>
      <c r="F12" t="s">
        <v>188</v>
      </c>
    </row>
    <row r="13" spans="1:8">
      <c r="A13" s="15">
        <v>45028</v>
      </c>
      <c r="E13">
        <v>2.5</v>
      </c>
      <c r="F13" t="s">
        <v>189</v>
      </c>
    </row>
    <row r="14" spans="1:8">
      <c r="A14" s="15">
        <v>45028</v>
      </c>
      <c r="B14">
        <v>16.3</v>
      </c>
      <c r="C14">
        <v>17</v>
      </c>
      <c r="D14">
        <v>5</v>
      </c>
      <c r="E14">
        <v>0.62</v>
      </c>
      <c r="F14" t="s">
        <v>190</v>
      </c>
    </row>
    <row r="15" spans="1:8">
      <c r="A15" s="15">
        <v>45029</v>
      </c>
      <c r="B15">
        <v>10</v>
      </c>
      <c r="C15">
        <v>18.3</v>
      </c>
      <c r="D15">
        <v>85</v>
      </c>
      <c r="E15">
        <v>10</v>
      </c>
      <c r="F15" t="s">
        <v>192</v>
      </c>
    </row>
    <row r="16" spans="1:8">
      <c r="E16">
        <v>16.5</v>
      </c>
      <c r="F16" t="s">
        <v>193</v>
      </c>
      <c r="G16">
        <v>16.5</v>
      </c>
    </row>
    <row r="17" spans="1:7">
      <c r="A17" s="15">
        <v>45030</v>
      </c>
      <c r="B17">
        <v>10</v>
      </c>
      <c r="C17">
        <v>12.3</v>
      </c>
      <c r="D17">
        <v>25</v>
      </c>
      <c r="E17">
        <v>3.1</v>
      </c>
    </row>
    <row r="18" spans="1:7">
      <c r="A18" s="15">
        <v>45030</v>
      </c>
      <c r="B18">
        <v>16</v>
      </c>
      <c r="C18">
        <v>17</v>
      </c>
      <c r="D18">
        <v>20</v>
      </c>
      <c r="E18">
        <v>2.5</v>
      </c>
      <c r="F18" t="s">
        <v>195</v>
      </c>
    </row>
    <row r="19" spans="1:7" ht="18.75">
      <c r="A19" s="15">
        <v>45030</v>
      </c>
      <c r="F19" s="17" t="s">
        <v>196</v>
      </c>
      <c r="G19" s="17">
        <v>400</v>
      </c>
    </row>
    <row r="20" spans="1:7">
      <c r="A20" s="15">
        <v>45033</v>
      </c>
      <c r="B20">
        <v>14.3</v>
      </c>
      <c r="C20">
        <v>18.3</v>
      </c>
      <c r="D20">
        <v>40</v>
      </c>
      <c r="E20">
        <v>5</v>
      </c>
      <c r="F20" t="s">
        <v>201</v>
      </c>
    </row>
    <row r="21" spans="1:7">
      <c r="A21" s="15">
        <v>45034</v>
      </c>
      <c r="F21" t="s">
        <v>209</v>
      </c>
    </row>
    <row r="22" spans="1:7">
      <c r="A22" s="15">
        <v>45035</v>
      </c>
      <c r="B22">
        <v>9.3000000000000007</v>
      </c>
      <c r="C22">
        <v>14.3</v>
      </c>
      <c r="D22">
        <v>50</v>
      </c>
      <c r="E22">
        <v>6.25</v>
      </c>
      <c r="F22" t="s">
        <v>202</v>
      </c>
    </row>
    <row r="23" spans="1:7">
      <c r="A23" s="15">
        <v>45035</v>
      </c>
      <c r="E23">
        <v>65</v>
      </c>
      <c r="F23" t="s">
        <v>206</v>
      </c>
      <c r="G23">
        <v>65</v>
      </c>
    </row>
    <row r="24" spans="1:7">
      <c r="A24" s="15">
        <v>45036</v>
      </c>
      <c r="E24">
        <v>15</v>
      </c>
      <c r="F24" t="s">
        <v>214</v>
      </c>
      <c r="G24">
        <v>15</v>
      </c>
    </row>
    <row r="25" spans="1:7">
      <c r="A25" s="15">
        <v>45036</v>
      </c>
      <c r="E25">
        <v>10.99</v>
      </c>
      <c r="F25" t="s">
        <v>222</v>
      </c>
    </row>
    <row r="26" spans="1:7">
      <c r="A26" s="15">
        <v>45036</v>
      </c>
      <c r="B26">
        <v>14</v>
      </c>
      <c r="C26">
        <v>15</v>
      </c>
      <c r="D26">
        <v>10</v>
      </c>
      <c r="E26">
        <v>1.25</v>
      </c>
      <c r="F26" t="s">
        <v>207</v>
      </c>
    </row>
    <row r="27" spans="1:7">
      <c r="A27" s="15">
        <v>45037</v>
      </c>
      <c r="F27" t="s">
        <v>126</v>
      </c>
    </row>
    <row r="28" spans="1:7">
      <c r="A28" s="15">
        <v>45040</v>
      </c>
      <c r="B28">
        <v>15.3</v>
      </c>
      <c r="C28">
        <v>16.3</v>
      </c>
      <c r="D28">
        <v>10</v>
      </c>
      <c r="E28">
        <v>7.25</v>
      </c>
      <c r="F28" t="s">
        <v>213</v>
      </c>
    </row>
    <row r="29" spans="1:7">
      <c r="A29" s="15">
        <v>45041</v>
      </c>
      <c r="F29" t="s">
        <v>216</v>
      </c>
    </row>
    <row r="30" spans="1:7">
      <c r="A30" s="15">
        <v>45041</v>
      </c>
      <c r="B30">
        <v>10.3</v>
      </c>
      <c r="C30">
        <v>16.3</v>
      </c>
      <c r="D30">
        <v>60</v>
      </c>
      <c r="E30">
        <v>7.5</v>
      </c>
      <c r="F30" t="s">
        <v>217</v>
      </c>
    </row>
    <row r="31" spans="1:7">
      <c r="A31" s="15">
        <v>45042</v>
      </c>
    </row>
    <row r="32" spans="1:7">
      <c r="A32" s="15">
        <v>45043</v>
      </c>
      <c r="B32">
        <v>10</v>
      </c>
      <c r="C32">
        <v>17.3</v>
      </c>
      <c r="D32">
        <v>75</v>
      </c>
      <c r="E32">
        <v>10</v>
      </c>
      <c r="F32" t="s">
        <v>219</v>
      </c>
    </row>
    <row r="33" spans="1:6">
      <c r="A33" s="15">
        <v>45044</v>
      </c>
      <c r="B33">
        <v>10.3</v>
      </c>
      <c r="C33">
        <v>19.3</v>
      </c>
      <c r="D33">
        <v>85</v>
      </c>
      <c r="E33">
        <v>11.25</v>
      </c>
      <c r="F33" t="s">
        <v>219</v>
      </c>
    </row>
    <row r="34" spans="1:6">
      <c r="A34" s="15">
        <v>45044</v>
      </c>
      <c r="E34">
        <v>20</v>
      </c>
      <c r="F34" t="s">
        <v>221</v>
      </c>
    </row>
  </sheetData>
  <pageMargins left="0.31496062992125984" right="0.31496062992125984" top="0.15748031496062992" bottom="0.15748031496062992" header="0.19685039370078741" footer="0.11811023622047245"/>
  <pageSetup paperSize="9"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E78B0-C9FE-49C3-9B69-5486C5D15EEF}">
  <dimension ref="A1:H28"/>
  <sheetViews>
    <sheetView topLeftCell="A17" workbookViewId="0">
      <selection activeCell="H23" sqref="H23"/>
    </sheetView>
  </sheetViews>
  <sheetFormatPr defaultRowHeight="15"/>
  <cols>
    <col min="1" max="1" width="11.5703125" customWidth="1"/>
    <col min="6" max="6" width="40" customWidth="1"/>
    <col min="7" max="7" width="11.85546875" customWidth="1"/>
    <col min="8" max="8" width="18.42578125" customWidth="1"/>
  </cols>
  <sheetData>
    <row r="1" spans="1:8" ht="28.5">
      <c r="A1" s="14" t="s">
        <v>8</v>
      </c>
      <c r="B1" s="13" t="s">
        <v>7</v>
      </c>
      <c r="C1" s="12" t="s">
        <v>6</v>
      </c>
      <c r="D1" s="11" t="s">
        <v>5</v>
      </c>
      <c r="E1" s="10" t="s">
        <v>4</v>
      </c>
      <c r="F1" s="9">
        <f>SUM(B2+D2+E2)</f>
        <v>1151</v>
      </c>
      <c r="G1" s="8" t="s">
        <v>3</v>
      </c>
      <c r="H1" s="7" t="s">
        <v>2</v>
      </c>
    </row>
    <row r="2" spans="1:8" ht="21">
      <c r="A2" s="6" t="s">
        <v>1</v>
      </c>
      <c r="B2" s="5">
        <v>598</v>
      </c>
      <c r="D2">
        <f>SUM(D3:D65)</f>
        <v>351.5</v>
      </c>
      <c r="E2" s="4">
        <f>SUM(E3:E65)</f>
        <v>201.5</v>
      </c>
      <c r="F2" s="3" t="s">
        <v>0</v>
      </c>
      <c r="G2" s="2">
        <f>SUM(G3:G65)</f>
        <v>590</v>
      </c>
      <c r="H2" s="24">
        <f>SUM(F1-G2)</f>
        <v>561</v>
      </c>
    </row>
    <row r="3" spans="1:8">
      <c r="A3" s="15">
        <v>45048</v>
      </c>
      <c r="B3">
        <v>10</v>
      </c>
      <c r="C3">
        <v>14.3</v>
      </c>
      <c r="D3">
        <v>45</v>
      </c>
      <c r="E3">
        <v>5.6</v>
      </c>
      <c r="F3" t="s">
        <v>223</v>
      </c>
    </row>
    <row r="4" spans="1:8">
      <c r="E4">
        <v>18</v>
      </c>
      <c r="F4" t="s">
        <v>224</v>
      </c>
    </row>
    <row r="5" spans="1:8">
      <c r="A5" s="15">
        <v>45049</v>
      </c>
      <c r="F5" s="25" t="s">
        <v>235</v>
      </c>
    </row>
    <row r="6" spans="1:8">
      <c r="A6" s="15">
        <v>45050</v>
      </c>
      <c r="F6" t="s">
        <v>236</v>
      </c>
    </row>
    <row r="7" spans="1:8">
      <c r="A7" s="15">
        <v>45051</v>
      </c>
      <c r="F7" t="s">
        <v>231</v>
      </c>
    </row>
    <row r="9" spans="1:8">
      <c r="A9" s="15">
        <v>45054</v>
      </c>
      <c r="B9">
        <v>8</v>
      </c>
      <c r="C9">
        <v>9</v>
      </c>
      <c r="D9">
        <v>10</v>
      </c>
      <c r="E9">
        <v>1.25</v>
      </c>
    </row>
    <row r="10" spans="1:8">
      <c r="A10" s="15">
        <v>45054</v>
      </c>
      <c r="F10" t="s">
        <v>226</v>
      </c>
    </row>
    <row r="11" spans="1:8" ht="18.75">
      <c r="A11" s="15"/>
      <c r="F11" s="17" t="s">
        <v>227</v>
      </c>
      <c r="G11" s="17">
        <v>590</v>
      </c>
    </row>
    <row r="12" spans="1:8">
      <c r="A12" s="15">
        <v>45055</v>
      </c>
      <c r="B12">
        <v>12.3</v>
      </c>
      <c r="C12">
        <v>16</v>
      </c>
      <c r="D12">
        <v>35</v>
      </c>
      <c r="E12">
        <v>3.75</v>
      </c>
    </row>
    <row r="13" spans="1:8">
      <c r="A13" s="15">
        <v>45056</v>
      </c>
      <c r="B13">
        <v>9</v>
      </c>
      <c r="C13">
        <v>10.3</v>
      </c>
      <c r="D13">
        <v>15</v>
      </c>
      <c r="E13">
        <v>1.9</v>
      </c>
      <c r="F13" t="s">
        <v>237</v>
      </c>
    </row>
    <row r="14" spans="1:8">
      <c r="A14" s="15">
        <v>45056</v>
      </c>
      <c r="B14">
        <v>14</v>
      </c>
      <c r="C14">
        <v>15.3</v>
      </c>
      <c r="D14">
        <v>15</v>
      </c>
      <c r="E14">
        <v>1.9</v>
      </c>
      <c r="F14" t="s">
        <v>238</v>
      </c>
    </row>
    <row r="15" spans="1:8">
      <c r="A15" s="15">
        <v>45057</v>
      </c>
      <c r="B15">
        <v>13</v>
      </c>
      <c r="C15">
        <v>17</v>
      </c>
      <c r="D15">
        <v>40</v>
      </c>
      <c r="E15">
        <v>5</v>
      </c>
      <c r="F15" t="s">
        <v>240</v>
      </c>
    </row>
    <row r="16" spans="1:8">
      <c r="A16" s="15">
        <v>45058</v>
      </c>
      <c r="B16">
        <v>11</v>
      </c>
      <c r="C16">
        <v>12</v>
      </c>
      <c r="D16">
        <v>10</v>
      </c>
      <c r="E16">
        <v>5.25</v>
      </c>
      <c r="F16" t="s">
        <v>241</v>
      </c>
    </row>
    <row r="17" spans="1:6">
      <c r="A17" s="15">
        <v>45058</v>
      </c>
      <c r="B17">
        <v>15.3</v>
      </c>
      <c r="C17">
        <v>17</v>
      </c>
      <c r="D17">
        <v>15</v>
      </c>
      <c r="E17">
        <v>1.9</v>
      </c>
      <c r="F17" t="s">
        <v>243</v>
      </c>
    </row>
    <row r="18" spans="1:6">
      <c r="A18" s="15">
        <v>45061</v>
      </c>
      <c r="B18">
        <v>9</v>
      </c>
      <c r="C18">
        <v>9.3000000000000007</v>
      </c>
      <c r="D18">
        <v>5</v>
      </c>
      <c r="E18">
        <v>0.65</v>
      </c>
      <c r="F18" t="s">
        <v>245</v>
      </c>
    </row>
    <row r="19" spans="1:6">
      <c r="A19" s="15">
        <v>45062</v>
      </c>
      <c r="B19">
        <v>10</v>
      </c>
      <c r="C19">
        <v>12</v>
      </c>
      <c r="D19">
        <v>20</v>
      </c>
      <c r="E19">
        <v>2.5</v>
      </c>
      <c r="F19" t="s">
        <v>246</v>
      </c>
    </row>
    <row r="20" spans="1:6">
      <c r="A20" s="15">
        <v>45063</v>
      </c>
      <c r="E20">
        <v>22</v>
      </c>
      <c r="F20" t="s">
        <v>249</v>
      </c>
    </row>
    <row r="21" spans="1:6">
      <c r="A21" s="15">
        <v>45063</v>
      </c>
      <c r="D21">
        <v>10</v>
      </c>
      <c r="E21">
        <v>3.25</v>
      </c>
      <c r="F21" t="s">
        <v>250</v>
      </c>
    </row>
    <row r="22" spans="1:6">
      <c r="A22" s="15">
        <v>45068</v>
      </c>
      <c r="B22">
        <v>10.3</v>
      </c>
      <c r="C22">
        <v>12.3</v>
      </c>
      <c r="D22">
        <v>20</v>
      </c>
      <c r="E22">
        <v>5.5</v>
      </c>
      <c r="F22" t="s">
        <v>256</v>
      </c>
    </row>
    <row r="23" spans="1:6">
      <c r="A23" s="15">
        <v>45068</v>
      </c>
      <c r="B23">
        <v>13.3</v>
      </c>
      <c r="C23">
        <v>16</v>
      </c>
      <c r="D23">
        <v>1.5</v>
      </c>
      <c r="E23">
        <v>1.8</v>
      </c>
      <c r="F23" t="s">
        <v>255</v>
      </c>
    </row>
    <row r="24" spans="1:6">
      <c r="A24" s="15">
        <v>45069</v>
      </c>
      <c r="B24">
        <v>9.3000000000000007</v>
      </c>
      <c r="C24">
        <v>11</v>
      </c>
      <c r="D24">
        <v>15</v>
      </c>
      <c r="E24">
        <v>13</v>
      </c>
      <c r="F24" t="s">
        <v>259</v>
      </c>
    </row>
    <row r="25" spans="1:6">
      <c r="A25" s="15">
        <v>45069</v>
      </c>
      <c r="B25">
        <v>14</v>
      </c>
      <c r="C25">
        <v>16.3</v>
      </c>
      <c r="D25">
        <v>25</v>
      </c>
      <c r="E25">
        <v>22.5</v>
      </c>
      <c r="F25" t="s">
        <v>261</v>
      </c>
    </row>
    <row r="26" spans="1:6">
      <c r="A26" s="15">
        <v>45069</v>
      </c>
      <c r="E26">
        <v>59</v>
      </c>
      <c r="F26" t="s">
        <v>260</v>
      </c>
    </row>
    <row r="27" spans="1:6">
      <c r="A27" s="15">
        <v>45070</v>
      </c>
      <c r="B27">
        <v>9</v>
      </c>
      <c r="C27">
        <v>17</v>
      </c>
      <c r="D27">
        <v>70</v>
      </c>
      <c r="E27">
        <v>26.75</v>
      </c>
      <c r="F27" t="s">
        <v>264</v>
      </c>
    </row>
    <row r="28" spans="1:6" ht="18.75">
      <c r="A28" s="23">
        <v>45049</v>
      </c>
      <c r="B28" s="17"/>
      <c r="C28" s="17"/>
      <c r="D28" s="17"/>
      <c r="E28" s="17"/>
      <c r="F28" s="17" t="s">
        <v>272</v>
      </c>
    </row>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1B457-66E3-496A-9965-8ED1120F9E50}">
  <dimension ref="A1:H2"/>
  <sheetViews>
    <sheetView workbookViewId="0">
      <selection activeCell="B2" sqref="B2"/>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5</v>
      </c>
      <c r="E1" s="10" t="s">
        <v>4</v>
      </c>
      <c r="F1" s="9">
        <f>SUM(B2+D2+E2)</f>
        <v>0</v>
      </c>
      <c r="G1" s="8" t="s">
        <v>3</v>
      </c>
      <c r="H1" s="7" t="s">
        <v>2</v>
      </c>
    </row>
    <row r="2" spans="1:8" ht="21">
      <c r="A2" s="6" t="s">
        <v>1</v>
      </c>
      <c r="B2" s="5">
        <v>0</v>
      </c>
      <c r="D2">
        <f>SUM('[1]1-A'!D3:D39)</f>
        <v>0</v>
      </c>
      <c r="E2" s="4">
        <f>SUM('[1]1-A'!E3:E43)</f>
        <v>0</v>
      </c>
      <c r="F2" s="3" t="s">
        <v>0</v>
      </c>
      <c r="G2" s="2">
        <f>SUM('[1]1-A'!G3:G43)</f>
        <v>0</v>
      </c>
      <c r="H2" s="1">
        <f>SUM(F1-G2)</f>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E273-AC8E-46D6-9598-DDACD57D4167}">
  <dimension ref="A1:H4"/>
  <sheetViews>
    <sheetView workbookViewId="0">
      <selection activeCell="G3" sqref="G3"/>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v>10</v>
      </c>
      <c r="E1" s="10" t="s">
        <v>4</v>
      </c>
      <c r="F1" s="9" t="e">
        <f>SUM(B2+D2+E2)</f>
        <v>#REF!</v>
      </c>
      <c r="G1" s="8" t="s">
        <v>3</v>
      </c>
      <c r="H1" s="7" t="s">
        <v>2</v>
      </c>
    </row>
    <row r="2" spans="1:8" ht="21">
      <c r="A2" s="6" t="s">
        <v>1</v>
      </c>
      <c r="B2" s="5">
        <v>51</v>
      </c>
      <c r="D2" t="e">
        <f>SUM('[1]1-A'!D3:D39)</f>
        <v>#REF!</v>
      </c>
      <c r="E2" s="4" t="e">
        <f>SUM('[1]1-A'!E3:E43)</f>
        <v>#REF!</v>
      </c>
      <c r="F2" s="3" t="s">
        <v>0</v>
      </c>
      <c r="G2" s="2" t="e">
        <f>SUM('[1]1-A'!G3:G43)</f>
        <v>#REF!</v>
      </c>
      <c r="H2" s="1" t="e">
        <f>SUM(F1-G2)</f>
        <v>#REF!</v>
      </c>
    </row>
    <row r="3" spans="1:8">
      <c r="A3" s="15">
        <v>45111</v>
      </c>
      <c r="B3">
        <v>8</v>
      </c>
      <c r="C3">
        <v>17</v>
      </c>
      <c r="D3">
        <v>60</v>
      </c>
      <c r="E3">
        <v>10</v>
      </c>
      <c r="F3" t="s">
        <v>284</v>
      </c>
    </row>
    <row r="4" spans="1:8">
      <c r="A4" s="15">
        <v>45114</v>
      </c>
      <c r="B4">
        <v>8</v>
      </c>
      <c r="C4">
        <v>18</v>
      </c>
      <c r="D4">
        <v>80</v>
      </c>
      <c r="E4">
        <v>1</v>
      </c>
      <c r="F4" t="s">
        <v>285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0E8BE-E9C0-4D07-9E00-8AB0C57E46DB}">
  <dimension ref="A1"/>
  <sheetViews>
    <sheetView workbookViewId="0"/>
  </sheetViews>
  <sheetFormatPr defaultRowHeight="1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2337-18BA-499F-9253-0DDD13CED8A9}">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C46D-1A75-445F-AC9C-384B6A4E49EF}">
  <dimension ref="A1:H33"/>
  <sheetViews>
    <sheetView topLeftCell="A11" workbookViewId="0">
      <selection activeCell="A21" sqref="A21"/>
    </sheetView>
  </sheetViews>
  <sheetFormatPr defaultRowHeight="15"/>
  <cols>
    <col min="1" max="1" width="11.5703125" customWidth="1"/>
    <col min="2" max="2" width="9.140625" customWidth="1"/>
    <col min="6" max="6" width="39.7109375" customWidth="1"/>
    <col min="7" max="7" width="11.85546875" customWidth="1"/>
    <col min="8" max="8" width="18.42578125" customWidth="1"/>
  </cols>
  <sheetData>
    <row r="1" spans="1:8" ht="28.5">
      <c r="A1" s="14" t="s">
        <v>8</v>
      </c>
      <c r="B1" s="13" t="s">
        <v>7</v>
      </c>
      <c r="C1" s="12" t="s">
        <v>6</v>
      </c>
      <c r="D1" s="11" t="s">
        <v>5</v>
      </c>
      <c r="E1" s="10" t="s">
        <v>4</v>
      </c>
      <c r="F1" s="9">
        <f>SUM(B2+D2+E2)</f>
        <v>668.25</v>
      </c>
      <c r="G1" s="8" t="s">
        <v>3</v>
      </c>
      <c r="H1" s="7" t="s">
        <v>2</v>
      </c>
    </row>
    <row r="2" spans="1:8" ht="21">
      <c r="A2" s="6" t="s">
        <v>1</v>
      </c>
      <c r="B2" s="5">
        <v>62</v>
      </c>
      <c r="D2">
        <f>SUM(D3:D60)</f>
        <v>521.5</v>
      </c>
      <c r="E2" s="4">
        <f>SUM(E3:E60)</f>
        <v>84.75</v>
      </c>
      <c r="F2" s="3" t="s">
        <v>0</v>
      </c>
      <c r="G2" s="2">
        <f>SUM(G3:G60)</f>
        <v>370</v>
      </c>
      <c r="H2" s="1">
        <f>SUM(F1-G2)</f>
        <v>298.25</v>
      </c>
    </row>
    <row r="3" spans="1:8">
      <c r="A3" s="15">
        <v>44958</v>
      </c>
      <c r="B3">
        <v>9</v>
      </c>
      <c r="C3">
        <v>11</v>
      </c>
      <c r="D3">
        <v>20</v>
      </c>
      <c r="E3">
        <v>2.5</v>
      </c>
    </row>
    <row r="4" spans="1:8">
      <c r="A4" s="15">
        <v>44958</v>
      </c>
      <c r="B4">
        <v>15</v>
      </c>
      <c r="C4">
        <v>17</v>
      </c>
      <c r="D4">
        <v>20</v>
      </c>
      <c r="E4">
        <v>2.5</v>
      </c>
    </row>
    <row r="5" spans="1:8">
      <c r="A5" s="15">
        <v>44959</v>
      </c>
      <c r="B5">
        <v>9</v>
      </c>
      <c r="C5">
        <v>16</v>
      </c>
      <c r="E5">
        <v>5</v>
      </c>
      <c r="F5" t="s">
        <v>72</v>
      </c>
    </row>
    <row r="6" spans="1:8">
      <c r="A6" s="15">
        <v>44959</v>
      </c>
      <c r="B6">
        <v>9</v>
      </c>
      <c r="C6">
        <v>16</v>
      </c>
      <c r="D6">
        <v>60</v>
      </c>
      <c r="E6">
        <v>7.5</v>
      </c>
      <c r="F6" t="s">
        <v>73</v>
      </c>
    </row>
    <row r="8" spans="1:8">
      <c r="A8" s="15">
        <v>44963</v>
      </c>
      <c r="B8">
        <v>13</v>
      </c>
      <c r="C8">
        <v>14</v>
      </c>
      <c r="D8">
        <v>10</v>
      </c>
      <c r="E8">
        <v>1.25</v>
      </c>
      <c r="F8" t="s">
        <v>79</v>
      </c>
    </row>
    <row r="9" spans="1:8">
      <c r="A9" s="15">
        <v>44964</v>
      </c>
      <c r="B9">
        <v>15</v>
      </c>
      <c r="C9">
        <v>16.3</v>
      </c>
      <c r="D9">
        <v>15</v>
      </c>
      <c r="E9">
        <v>1.9</v>
      </c>
      <c r="F9" t="s">
        <v>80</v>
      </c>
    </row>
    <row r="10" spans="1:8">
      <c r="A10" s="15">
        <v>44964</v>
      </c>
    </row>
    <row r="11" spans="1:8">
      <c r="A11" s="15">
        <v>44965</v>
      </c>
      <c r="B11">
        <v>9</v>
      </c>
      <c r="C11">
        <v>11</v>
      </c>
      <c r="D11">
        <v>20</v>
      </c>
      <c r="E11">
        <v>2.5</v>
      </c>
      <c r="F11" t="s">
        <v>75</v>
      </c>
    </row>
    <row r="12" spans="1:8">
      <c r="A12" s="15">
        <v>44965</v>
      </c>
      <c r="B12">
        <v>13</v>
      </c>
      <c r="C12">
        <v>15</v>
      </c>
      <c r="D12">
        <v>20</v>
      </c>
      <c r="E12">
        <v>2.5</v>
      </c>
      <c r="F12" t="s">
        <v>76</v>
      </c>
    </row>
    <row r="13" spans="1:8">
      <c r="A13" s="15">
        <v>44966</v>
      </c>
    </row>
    <row r="14" spans="1:8">
      <c r="A14" s="15">
        <v>44967</v>
      </c>
      <c r="B14">
        <v>9</v>
      </c>
      <c r="C14">
        <v>12</v>
      </c>
      <c r="D14">
        <v>30</v>
      </c>
      <c r="E14">
        <v>3.75</v>
      </c>
      <c r="F14" t="s">
        <v>88</v>
      </c>
    </row>
    <row r="15" spans="1:8">
      <c r="A15" s="15">
        <v>44970</v>
      </c>
      <c r="F15" t="s">
        <v>89</v>
      </c>
    </row>
    <row r="16" spans="1:8">
      <c r="A16" s="15">
        <v>44971</v>
      </c>
      <c r="B16">
        <v>9</v>
      </c>
      <c r="C16">
        <v>12</v>
      </c>
      <c r="D16">
        <v>30</v>
      </c>
      <c r="E16">
        <v>3.75</v>
      </c>
      <c r="F16" t="s">
        <v>90</v>
      </c>
    </row>
    <row r="17" spans="1:7">
      <c r="A17" s="15">
        <v>44972</v>
      </c>
      <c r="B17">
        <v>9</v>
      </c>
      <c r="C17">
        <v>11</v>
      </c>
      <c r="D17">
        <v>20</v>
      </c>
      <c r="E17">
        <v>2.5</v>
      </c>
      <c r="F17" t="s">
        <v>91</v>
      </c>
    </row>
    <row r="18" spans="1:7">
      <c r="A18" s="15">
        <v>44972</v>
      </c>
      <c r="B18">
        <v>14</v>
      </c>
      <c r="C18">
        <v>14.3</v>
      </c>
      <c r="D18">
        <v>5</v>
      </c>
      <c r="E18">
        <v>0.6</v>
      </c>
      <c r="F18" t="s">
        <v>92</v>
      </c>
    </row>
    <row r="19" spans="1:7">
      <c r="A19" s="15">
        <v>44972</v>
      </c>
      <c r="B19">
        <v>15.3</v>
      </c>
      <c r="C19">
        <v>16.3</v>
      </c>
      <c r="D19">
        <v>10</v>
      </c>
      <c r="E19">
        <v>1.25</v>
      </c>
      <c r="F19" t="s">
        <v>93</v>
      </c>
    </row>
    <row r="20" spans="1:7" s="21" customFormat="1" ht="18.75">
      <c r="A20" s="20">
        <v>44972</v>
      </c>
      <c r="F20" s="22" t="s">
        <v>98</v>
      </c>
      <c r="G20" s="22">
        <v>20</v>
      </c>
    </row>
    <row r="21" spans="1:7">
      <c r="A21" s="15">
        <v>44973</v>
      </c>
      <c r="B21">
        <v>11</v>
      </c>
      <c r="C21">
        <v>12</v>
      </c>
      <c r="D21">
        <v>10</v>
      </c>
      <c r="E21">
        <v>1.25</v>
      </c>
      <c r="F21" s="19" t="s">
        <v>99</v>
      </c>
    </row>
    <row r="22" spans="1:7">
      <c r="A22" s="15">
        <v>44973</v>
      </c>
      <c r="B22">
        <v>12</v>
      </c>
      <c r="C22">
        <v>13</v>
      </c>
      <c r="F22" t="s">
        <v>100</v>
      </c>
    </row>
    <row r="23" spans="1:7">
      <c r="A23" s="15">
        <v>44974</v>
      </c>
      <c r="B23">
        <v>14.3</v>
      </c>
      <c r="C23">
        <v>16</v>
      </c>
      <c r="D23">
        <v>1.5</v>
      </c>
      <c r="E23">
        <v>1.9</v>
      </c>
      <c r="F23" t="s">
        <v>108</v>
      </c>
    </row>
    <row r="24" spans="1:7">
      <c r="A24" s="15">
        <v>44977</v>
      </c>
      <c r="B24">
        <v>9</v>
      </c>
      <c r="C24">
        <v>16</v>
      </c>
      <c r="D24">
        <v>65</v>
      </c>
      <c r="E24">
        <v>8.5</v>
      </c>
      <c r="F24" t="s">
        <v>109</v>
      </c>
    </row>
    <row r="25" spans="1:7" s="21" customFormat="1" ht="18.75">
      <c r="A25" s="20">
        <v>44977</v>
      </c>
      <c r="B25" s="21">
        <v>0</v>
      </c>
      <c r="F25" s="22" t="s">
        <v>110</v>
      </c>
      <c r="G25" s="22">
        <v>350</v>
      </c>
    </row>
    <row r="26" spans="1:7">
      <c r="A26" s="15">
        <v>44978</v>
      </c>
      <c r="E26">
        <v>10</v>
      </c>
      <c r="F26" t="s">
        <v>113</v>
      </c>
    </row>
    <row r="27" spans="1:7">
      <c r="A27" s="15">
        <v>44979</v>
      </c>
      <c r="F27" t="s">
        <v>112</v>
      </c>
    </row>
    <row r="28" spans="1:7">
      <c r="A28" s="15">
        <v>44980</v>
      </c>
      <c r="B28">
        <v>9</v>
      </c>
      <c r="C28">
        <v>13</v>
      </c>
      <c r="D28">
        <v>40</v>
      </c>
      <c r="E28">
        <v>5</v>
      </c>
    </row>
    <row r="29" spans="1:7">
      <c r="A29" s="15">
        <v>44981</v>
      </c>
      <c r="B29">
        <v>9</v>
      </c>
      <c r="C29">
        <v>15</v>
      </c>
      <c r="D29">
        <v>50</v>
      </c>
      <c r="E29">
        <v>7.5</v>
      </c>
      <c r="F29" t="s">
        <v>114</v>
      </c>
    </row>
    <row r="30" spans="1:7">
      <c r="A30" s="15">
        <v>44983</v>
      </c>
      <c r="B30">
        <v>9</v>
      </c>
      <c r="C30">
        <v>16</v>
      </c>
      <c r="D30">
        <v>60</v>
      </c>
      <c r="E30">
        <v>8.75</v>
      </c>
      <c r="F30" t="s">
        <v>121</v>
      </c>
    </row>
    <row r="31" spans="1:7">
      <c r="A31" s="15">
        <v>44984</v>
      </c>
      <c r="F31" t="s">
        <v>120</v>
      </c>
    </row>
    <row r="32" spans="1:7">
      <c r="A32" s="15">
        <v>44985</v>
      </c>
      <c r="B32">
        <v>9</v>
      </c>
      <c r="C32">
        <v>11</v>
      </c>
      <c r="D32">
        <v>20</v>
      </c>
      <c r="E32">
        <v>2.5</v>
      </c>
      <c r="F32" t="s">
        <v>115</v>
      </c>
    </row>
    <row r="33" spans="2:6">
      <c r="B33">
        <v>14</v>
      </c>
      <c r="C33">
        <v>15.3</v>
      </c>
      <c r="D33">
        <v>15</v>
      </c>
      <c r="E33">
        <v>1.85</v>
      </c>
      <c r="F33" t="s">
        <v>118</v>
      </c>
    </row>
  </sheetData>
  <pageMargins left="0.7" right="0.7" top="0.75" bottom="0.75" header="0.3" footer="0.3"/>
  <pageSetup paperSize="9" orientation="landscape"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EBF7-26DA-4FFA-9896-92FE17354898}">
  <dimension ref="A1:H3"/>
  <sheetViews>
    <sheetView showFormulas="1" workbookViewId="0">
      <selection activeCell="F8" sqref="F8"/>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5</v>
      </c>
      <c r="E1" s="10" t="s">
        <v>4</v>
      </c>
      <c r="F1" s="9"/>
      <c r="G1" s="8" t="s">
        <v>3</v>
      </c>
      <c r="H1" s="7" t="s">
        <v>2</v>
      </c>
    </row>
    <row r="2" spans="1:8" ht="21">
      <c r="A2" s="6" t="s">
        <v>1</v>
      </c>
      <c r="B2" s="5">
        <v>0</v>
      </c>
      <c r="D2">
        <f>SUM('[1]1-A'!D3:D39)</f>
        <v>0</v>
      </c>
      <c r="E2" s="4">
        <f>SUM('[1]1-A'!E3:E43)</f>
        <v>0</v>
      </c>
      <c r="F2" s="3" t="s">
        <v>0</v>
      </c>
      <c r="G2" s="2">
        <f>SUM('[1]1-A'!G3:G43)</f>
        <v>0</v>
      </c>
      <c r="H2" s="1">
        <f>SUM(F1-G2)</f>
        <v>0</v>
      </c>
    </row>
    <row r="3" spans="1:8">
      <c r="A3" s="15">
        <v>45108</v>
      </c>
      <c r="B3">
        <v>8</v>
      </c>
      <c r="C3">
        <v>14</v>
      </c>
      <c r="G3">
        <v>50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AE6A2-2134-4559-B80E-34269B8570EF}">
  <dimension ref="A1:K60"/>
  <sheetViews>
    <sheetView view="pageBreakPreview" zoomScale="60" zoomScaleNormal="100" workbookViewId="0">
      <selection activeCell="Z33" sqref="Z33"/>
    </sheetView>
  </sheetViews>
  <sheetFormatPr defaultRowHeight="15"/>
  <cols>
    <col min="4" max="4" width="12.85546875" customWidth="1"/>
    <col min="5" max="5" width="11.28515625" style="39" customWidth="1"/>
    <col min="6" max="6" width="13" style="27" customWidth="1"/>
    <col min="7" max="7" width="10" customWidth="1"/>
    <col min="8" max="8" width="40.7109375" style="26" customWidth="1"/>
    <col min="9" max="9" width="11.7109375" style="27" customWidth="1"/>
    <col min="10" max="10" width="1.7109375" style="27" customWidth="1"/>
    <col min="11" max="11" width="11.7109375" style="27" customWidth="1"/>
  </cols>
  <sheetData>
    <row r="1" spans="1:11" ht="22.5" customHeight="1" thickBot="1">
      <c r="A1" s="34" t="s">
        <v>290</v>
      </c>
      <c r="B1" s="35" t="s">
        <v>291</v>
      </c>
      <c r="C1" s="35" t="s">
        <v>292</v>
      </c>
      <c r="D1" s="35" t="s">
        <v>293</v>
      </c>
      <c r="E1" s="38" t="s">
        <v>294</v>
      </c>
      <c r="F1" s="35" t="s">
        <v>296</v>
      </c>
      <c r="G1" s="35" t="s">
        <v>297</v>
      </c>
      <c r="H1" s="37" t="s">
        <v>298</v>
      </c>
      <c r="I1" s="36" t="s">
        <v>299</v>
      </c>
      <c r="J1" s="36"/>
      <c r="K1" s="36" t="s">
        <v>286</v>
      </c>
    </row>
    <row r="2" spans="1:11" ht="24" customHeight="1" thickBot="1">
      <c r="A2" s="33" t="s">
        <v>295</v>
      </c>
      <c r="B2" s="33"/>
      <c r="C2" s="33"/>
      <c r="D2" s="40"/>
      <c r="E2" s="41">
        <f>SUM(E3,E60)</f>
        <v>0</v>
      </c>
      <c r="F2" s="42">
        <f>SUM(F3,F60)</f>
        <v>-0.5</v>
      </c>
      <c r="G2" s="42">
        <f>SUM(G3,G60)</f>
        <v>-5</v>
      </c>
      <c r="I2"/>
      <c r="K2" s="27">
        <f>SUM(G2-I2)</f>
        <v>-5</v>
      </c>
    </row>
    <row r="3" spans="1:11">
      <c r="A3" s="15">
        <v>45108</v>
      </c>
      <c r="B3" s="32">
        <v>8</v>
      </c>
      <c r="C3">
        <v>12</v>
      </c>
      <c r="E3" s="39">
        <f>SUM(D3*1.25)</f>
        <v>0</v>
      </c>
      <c r="F3" s="27">
        <f>SUM(D3-0.5)</f>
        <v>-0.5</v>
      </c>
      <c r="G3" s="31">
        <f>SUM(F3*10)+(D3*1.25)</f>
        <v>-5</v>
      </c>
      <c r="H3"/>
      <c r="I3"/>
      <c r="J3"/>
    </row>
    <row r="4" spans="1:11">
      <c r="A4" s="15">
        <v>45109</v>
      </c>
      <c r="B4" s="32">
        <v>9</v>
      </c>
      <c r="C4">
        <v>17</v>
      </c>
      <c r="E4" s="39">
        <f t="shared" ref="E4:E59" si="0">SUM(D4*1.25)</f>
        <v>0</v>
      </c>
      <c r="F4" s="27">
        <f t="shared" ref="F4:F59" si="1">SUM(D4-0.5)</f>
        <v>-0.5</v>
      </c>
      <c r="G4" s="31">
        <f t="shared" ref="G4:G59" si="2">SUM(F4*10)+(D4*1.25)</f>
        <v>-5</v>
      </c>
      <c r="H4"/>
      <c r="I4"/>
      <c r="J4"/>
    </row>
    <row r="5" spans="1:11">
      <c r="A5" s="15"/>
      <c r="B5" s="32"/>
      <c r="D5">
        <f t="shared" ref="D5:D34" si="3">SUM(B5:C5)</f>
        <v>0</v>
      </c>
      <c r="E5" s="39">
        <f t="shared" si="0"/>
        <v>0</v>
      </c>
      <c r="F5" s="27">
        <f t="shared" si="1"/>
        <v>-0.5</v>
      </c>
      <c r="G5" s="31">
        <f t="shared" si="2"/>
        <v>-5</v>
      </c>
      <c r="H5"/>
      <c r="I5"/>
      <c r="J5"/>
    </row>
    <row r="6" spans="1:11">
      <c r="A6" s="15"/>
      <c r="B6" s="32"/>
      <c r="D6">
        <f t="shared" si="3"/>
        <v>0</v>
      </c>
      <c r="E6" s="39">
        <f t="shared" si="0"/>
        <v>0</v>
      </c>
      <c r="F6" s="27">
        <v>-0.5</v>
      </c>
      <c r="G6" s="31">
        <f t="shared" si="2"/>
        <v>-5</v>
      </c>
      <c r="H6"/>
      <c r="I6"/>
      <c r="J6"/>
    </row>
    <row r="7" spans="1:11">
      <c r="F7" s="27">
        <f>SUM(K7-0.5)</f>
        <v>-0.5</v>
      </c>
      <c r="G7" s="31"/>
      <c r="H7" s="15" t="s">
        <v>301</v>
      </c>
      <c r="I7" s="32"/>
      <c r="J7" t="s">
        <v>300</v>
      </c>
      <c r="K7"/>
    </row>
    <row r="8" spans="1:11">
      <c r="D8">
        <f>SUM(I8:J8)</f>
        <v>0</v>
      </c>
      <c r="E8" s="39">
        <f t="shared" si="0"/>
        <v>0</v>
      </c>
      <c r="F8" s="27">
        <f t="shared" si="1"/>
        <v>-0.5</v>
      </c>
      <c r="G8" s="31">
        <f t="shared" si="2"/>
        <v>-5</v>
      </c>
      <c r="H8" t="s">
        <v>302</v>
      </c>
      <c r="I8"/>
      <c r="J8"/>
    </row>
    <row r="9" spans="1:11">
      <c r="A9" s="28"/>
      <c r="D9">
        <f t="shared" si="3"/>
        <v>0</v>
      </c>
      <c r="E9" s="39">
        <f t="shared" si="0"/>
        <v>0</v>
      </c>
      <c r="F9" s="27">
        <f t="shared" si="1"/>
        <v>-0.5</v>
      </c>
      <c r="G9" s="31">
        <f t="shared" si="2"/>
        <v>-5</v>
      </c>
      <c r="H9" s="26" t="s">
        <v>303</v>
      </c>
    </row>
    <row r="10" spans="1:11">
      <c r="D10">
        <f t="shared" si="3"/>
        <v>0</v>
      </c>
      <c r="E10" s="39">
        <f t="shared" si="0"/>
        <v>0</v>
      </c>
      <c r="F10" s="27">
        <f t="shared" si="1"/>
        <v>-0.5</v>
      </c>
      <c r="G10" s="31">
        <f t="shared" si="2"/>
        <v>-5</v>
      </c>
      <c r="H10" s="26" t="s">
        <v>304</v>
      </c>
    </row>
    <row r="11" spans="1:11">
      <c r="A11" s="29"/>
      <c r="D11">
        <f t="shared" si="3"/>
        <v>0</v>
      </c>
      <c r="E11" s="39">
        <f t="shared" si="0"/>
        <v>0</v>
      </c>
      <c r="F11" s="27">
        <f t="shared" si="1"/>
        <v>-0.5</v>
      </c>
      <c r="G11" s="31">
        <f t="shared" si="2"/>
        <v>-5</v>
      </c>
      <c r="H11" s="26" t="s">
        <v>305</v>
      </c>
    </row>
    <row r="12" spans="1:11">
      <c r="D12">
        <f t="shared" si="3"/>
        <v>0</v>
      </c>
      <c r="E12" s="39">
        <f t="shared" si="0"/>
        <v>0</v>
      </c>
      <c r="F12" s="27">
        <f t="shared" si="1"/>
        <v>-0.5</v>
      </c>
      <c r="G12" s="31">
        <f t="shared" si="2"/>
        <v>-5</v>
      </c>
      <c r="H12" s="26" t="s">
        <v>306</v>
      </c>
    </row>
    <row r="13" spans="1:11">
      <c r="D13">
        <f t="shared" si="3"/>
        <v>0</v>
      </c>
      <c r="E13" s="39">
        <f t="shared" si="0"/>
        <v>0</v>
      </c>
      <c r="F13" s="27">
        <f t="shared" si="1"/>
        <v>-0.5</v>
      </c>
      <c r="G13" s="31">
        <f t="shared" si="2"/>
        <v>-5</v>
      </c>
      <c r="H13" s="26" t="s">
        <v>307</v>
      </c>
    </row>
    <row r="14" spans="1:11">
      <c r="A14" s="30"/>
      <c r="D14">
        <f t="shared" si="3"/>
        <v>0</v>
      </c>
      <c r="E14" s="39">
        <f t="shared" si="0"/>
        <v>0</v>
      </c>
      <c r="F14" s="27">
        <f t="shared" si="1"/>
        <v>-0.5</v>
      </c>
      <c r="G14" s="31">
        <f t="shared" si="2"/>
        <v>-5</v>
      </c>
      <c r="H14" s="26" t="s">
        <v>308</v>
      </c>
      <c r="K14" s="27" t="s">
        <v>312</v>
      </c>
    </row>
    <row r="15" spans="1:11">
      <c r="D15">
        <f t="shared" si="3"/>
        <v>0</v>
      </c>
      <c r="E15" s="39">
        <f t="shared" si="0"/>
        <v>0</v>
      </c>
      <c r="F15" s="27">
        <f t="shared" si="1"/>
        <v>-0.5</v>
      </c>
      <c r="G15" s="31">
        <f t="shared" si="2"/>
        <v>-5</v>
      </c>
      <c r="H15" s="26" t="s">
        <v>309</v>
      </c>
    </row>
    <row r="16" spans="1:11">
      <c r="A16" s="27"/>
      <c r="B16" s="27"/>
      <c r="D16">
        <f t="shared" si="3"/>
        <v>0</v>
      </c>
      <c r="E16" s="39">
        <f t="shared" si="0"/>
        <v>0</v>
      </c>
      <c r="F16" s="27">
        <f t="shared" si="1"/>
        <v>-0.5</v>
      </c>
      <c r="G16" s="31">
        <f t="shared" si="2"/>
        <v>-5</v>
      </c>
      <c r="H16" s="26" t="s">
        <v>310</v>
      </c>
      <c r="I16"/>
      <c r="J16"/>
    </row>
    <row r="17" spans="4:8">
      <c r="D17">
        <f t="shared" si="3"/>
        <v>0</v>
      </c>
      <c r="E17" s="39">
        <f t="shared" si="0"/>
        <v>0</v>
      </c>
      <c r="F17" s="27">
        <f t="shared" si="1"/>
        <v>-0.5</v>
      </c>
      <c r="G17" s="31" t="e" cm="1">
        <f t="array" ref="G17">Blad1</f>
        <v>#NAME?</v>
      </c>
      <c r="H17" s="26" t="s">
        <v>311</v>
      </c>
    </row>
    <row r="18" spans="4:8">
      <c r="D18">
        <f t="shared" si="3"/>
        <v>0</v>
      </c>
      <c r="E18" s="39">
        <f t="shared" si="0"/>
        <v>0</v>
      </c>
      <c r="F18" s="27">
        <f t="shared" si="1"/>
        <v>-0.5</v>
      </c>
      <c r="G18" s="31">
        <f t="shared" si="2"/>
        <v>-5</v>
      </c>
      <c r="H18" s="26" t="s">
        <v>313</v>
      </c>
    </row>
    <row r="19" spans="4:8">
      <c r="D19">
        <f t="shared" si="3"/>
        <v>0</v>
      </c>
      <c r="E19" s="39">
        <f t="shared" si="0"/>
        <v>0</v>
      </c>
      <c r="F19" s="27">
        <f t="shared" si="1"/>
        <v>-0.5</v>
      </c>
      <c r="G19" s="31">
        <f t="shared" si="2"/>
        <v>-5</v>
      </c>
      <c r="H19" s="26" t="s">
        <v>314</v>
      </c>
    </row>
    <row r="20" spans="4:8">
      <c r="D20">
        <f t="shared" si="3"/>
        <v>0</v>
      </c>
      <c r="E20" s="39">
        <f t="shared" si="0"/>
        <v>0</v>
      </c>
      <c r="F20" s="27">
        <f t="shared" si="1"/>
        <v>-0.5</v>
      </c>
      <c r="G20" s="31">
        <f t="shared" si="2"/>
        <v>-5</v>
      </c>
    </row>
    <row r="21" spans="4:8">
      <c r="D21">
        <f t="shared" si="3"/>
        <v>0</v>
      </c>
      <c r="E21" s="39">
        <f t="shared" si="0"/>
        <v>0</v>
      </c>
      <c r="F21" s="27">
        <f t="shared" si="1"/>
        <v>-0.5</v>
      </c>
      <c r="G21" s="31">
        <f t="shared" si="2"/>
        <v>-5</v>
      </c>
      <c r="H21" s="26" t="s">
        <v>315</v>
      </c>
    </row>
    <row r="22" spans="4:8">
      <c r="D22">
        <f t="shared" si="3"/>
        <v>0</v>
      </c>
      <c r="E22" s="39">
        <f t="shared" si="0"/>
        <v>0</v>
      </c>
      <c r="F22" s="27">
        <f t="shared" si="1"/>
        <v>-0.5</v>
      </c>
      <c r="G22" s="31">
        <f t="shared" si="2"/>
        <v>-5</v>
      </c>
    </row>
    <row r="23" spans="4:8">
      <c r="D23">
        <f t="shared" si="3"/>
        <v>0</v>
      </c>
      <c r="E23" s="39">
        <f t="shared" si="0"/>
        <v>0</v>
      </c>
      <c r="F23" s="27">
        <f t="shared" si="1"/>
        <v>-0.5</v>
      </c>
      <c r="G23" s="31">
        <f t="shared" si="2"/>
        <v>-5</v>
      </c>
    </row>
    <row r="24" spans="4:8">
      <c r="D24">
        <f t="shared" si="3"/>
        <v>0</v>
      </c>
      <c r="E24" s="39">
        <f t="shared" si="0"/>
        <v>0</v>
      </c>
      <c r="F24" s="27">
        <f t="shared" si="1"/>
        <v>-0.5</v>
      </c>
      <c r="G24" s="31">
        <f t="shared" si="2"/>
        <v>-5</v>
      </c>
    </row>
    <row r="25" spans="4:8">
      <c r="D25">
        <f t="shared" si="3"/>
        <v>0</v>
      </c>
      <c r="E25" s="39">
        <f t="shared" si="0"/>
        <v>0</v>
      </c>
      <c r="F25" s="27">
        <f t="shared" si="1"/>
        <v>-0.5</v>
      </c>
      <c r="G25" s="31">
        <f t="shared" si="2"/>
        <v>-5</v>
      </c>
    </row>
    <row r="26" spans="4:8">
      <c r="D26">
        <f t="shared" si="3"/>
        <v>0</v>
      </c>
      <c r="E26" s="39">
        <f t="shared" si="0"/>
        <v>0</v>
      </c>
      <c r="F26" s="27">
        <f t="shared" si="1"/>
        <v>-0.5</v>
      </c>
      <c r="G26" s="31">
        <f t="shared" si="2"/>
        <v>-5</v>
      </c>
    </row>
    <row r="27" spans="4:8">
      <c r="D27">
        <f t="shared" si="3"/>
        <v>0</v>
      </c>
      <c r="E27" s="39">
        <f t="shared" si="0"/>
        <v>0</v>
      </c>
      <c r="F27" s="27">
        <f t="shared" si="1"/>
        <v>-0.5</v>
      </c>
      <c r="G27" s="31">
        <f t="shared" si="2"/>
        <v>-5</v>
      </c>
    </row>
    <row r="28" spans="4:8">
      <c r="D28">
        <f t="shared" si="3"/>
        <v>0</v>
      </c>
      <c r="E28" s="39">
        <f t="shared" si="0"/>
        <v>0</v>
      </c>
      <c r="F28" s="27">
        <f t="shared" si="1"/>
        <v>-0.5</v>
      </c>
      <c r="G28" s="31">
        <f t="shared" si="2"/>
        <v>-5</v>
      </c>
    </row>
    <row r="29" spans="4:8">
      <c r="D29">
        <f t="shared" si="3"/>
        <v>0</v>
      </c>
      <c r="E29" s="39">
        <f t="shared" si="0"/>
        <v>0</v>
      </c>
      <c r="F29" s="27">
        <f t="shared" si="1"/>
        <v>-0.5</v>
      </c>
      <c r="G29" s="31">
        <f t="shared" si="2"/>
        <v>-5</v>
      </c>
    </row>
    <row r="30" spans="4:8">
      <c r="D30">
        <f t="shared" si="3"/>
        <v>0</v>
      </c>
      <c r="E30" s="39">
        <f t="shared" si="0"/>
        <v>0</v>
      </c>
      <c r="F30" s="27">
        <f t="shared" si="1"/>
        <v>-0.5</v>
      </c>
      <c r="G30" s="31">
        <f t="shared" si="2"/>
        <v>-5</v>
      </c>
    </row>
    <row r="31" spans="4:8">
      <c r="D31">
        <f t="shared" si="3"/>
        <v>0</v>
      </c>
      <c r="E31" s="39">
        <f t="shared" si="0"/>
        <v>0</v>
      </c>
      <c r="F31" s="27">
        <f t="shared" si="1"/>
        <v>-0.5</v>
      </c>
      <c r="G31" s="31">
        <f t="shared" si="2"/>
        <v>-5</v>
      </c>
    </row>
    <row r="32" spans="4:8">
      <c r="D32">
        <f t="shared" si="3"/>
        <v>0</v>
      </c>
      <c r="E32" s="39">
        <f t="shared" si="0"/>
        <v>0</v>
      </c>
      <c r="F32" s="27">
        <f t="shared" si="1"/>
        <v>-0.5</v>
      </c>
      <c r="G32" s="31">
        <f t="shared" si="2"/>
        <v>-5</v>
      </c>
    </row>
    <row r="33" spans="4:7">
      <c r="D33">
        <f t="shared" si="3"/>
        <v>0</v>
      </c>
      <c r="E33" s="39">
        <f t="shared" si="0"/>
        <v>0</v>
      </c>
      <c r="F33" s="27">
        <f t="shared" si="1"/>
        <v>-0.5</v>
      </c>
      <c r="G33" s="31">
        <f t="shared" si="2"/>
        <v>-5</v>
      </c>
    </row>
    <row r="34" spans="4:7">
      <c r="D34">
        <f t="shared" si="3"/>
        <v>0</v>
      </c>
      <c r="E34" s="39">
        <f t="shared" si="0"/>
        <v>0</v>
      </c>
      <c r="F34" s="27">
        <f t="shared" si="1"/>
        <v>-0.5</v>
      </c>
      <c r="G34" s="31">
        <f t="shared" si="2"/>
        <v>-5</v>
      </c>
    </row>
    <row r="35" spans="4:7">
      <c r="D35">
        <f t="shared" ref="D35:D60" si="4">SUM(B35:C35)</f>
        <v>0</v>
      </c>
      <c r="E35" s="39">
        <f t="shared" si="0"/>
        <v>0</v>
      </c>
      <c r="F35" s="27">
        <f t="shared" si="1"/>
        <v>-0.5</v>
      </c>
      <c r="G35" s="31">
        <f t="shared" si="2"/>
        <v>-5</v>
      </c>
    </row>
    <row r="36" spans="4:7">
      <c r="D36">
        <f t="shared" si="4"/>
        <v>0</v>
      </c>
      <c r="E36" s="39">
        <f t="shared" si="0"/>
        <v>0</v>
      </c>
      <c r="F36" s="27">
        <f t="shared" si="1"/>
        <v>-0.5</v>
      </c>
      <c r="G36" s="31">
        <f t="shared" si="2"/>
        <v>-5</v>
      </c>
    </row>
    <row r="37" spans="4:7">
      <c r="D37">
        <f t="shared" si="4"/>
        <v>0</v>
      </c>
      <c r="E37" s="39">
        <f t="shared" si="0"/>
        <v>0</v>
      </c>
      <c r="F37" s="27">
        <f t="shared" si="1"/>
        <v>-0.5</v>
      </c>
      <c r="G37" s="31">
        <f t="shared" si="2"/>
        <v>-5</v>
      </c>
    </row>
    <row r="38" spans="4:7">
      <c r="D38">
        <f t="shared" si="4"/>
        <v>0</v>
      </c>
      <c r="E38" s="39">
        <f t="shared" si="0"/>
        <v>0</v>
      </c>
      <c r="F38" s="27">
        <f t="shared" si="1"/>
        <v>-0.5</v>
      </c>
      <c r="G38" s="31">
        <f t="shared" si="2"/>
        <v>-5</v>
      </c>
    </row>
    <row r="39" spans="4:7">
      <c r="D39">
        <f t="shared" si="4"/>
        <v>0</v>
      </c>
      <c r="E39" s="39">
        <f t="shared" si="0"/>
        <v>0</v>
      </c>
      <c r="F39" s="27">
        <f t="shared" si="1"/>
        <v>-0.5</v>
      </c>
      <c r="G39" s="31">
        <f t="shared" si="2"/>
        <v>-5</v>
      </c>
    </row>
    <row r="40" spans="4:7">
      <c r="D40">
        <f t="shared" si="4"/>
        <v>0</v>
      </c>
      <c r="E40" s="39">
        <f t="shared" si="0"/>
        <v>0</v>
      </c>
      <c r="F40" s="27">
        <f t="shared" si="1"/>
        <v>-0.5</v>
      </c>
      <c r="G40" s="31">
        <f t="shared" si="2"/>
        <v>-5</v>
      </c>
    </row>
    <row r="41" spans="4:7">
      <c r="D41">
        <f t="shared" si="4"/>
        <v>0</v>
      </c>
      <c r="E41" s="39">
        <f t="shared" si="0"/>
        <v>0</v>
      </c>
      <c r="F41" s="27">
        <f t="shared" si="1"/>
        <v>-0.5</v>
      </c>
      <c r="G41" s="31">
        <f t="shared" si="2"/>
        <v>-5</v>
      </c>
    </row>
    <row r="42" spans="4:7">
      <c r="D42">
        <f t="shared" si="4"/>
        <v>0</v>
      </c>
      <c r="E42" s="39">
        <f t="shared" si="0"/>
        <v>0</v>
      </c>
      <c r="F42" s="27">
        <f t="shared" si="1"/>
        <v>-0.5</v>
      </c>
      <c r="G42" s="31">
        <f t="shared" si="2"/>
        <v>-5</v>
      </c>
    </row>
    <row r="43" spans="4:7">
      <c r="D43">
        <f t="shared" si="4"/>
        <v>0</v>
      </c>
      <c r="E43" s="39">
        <f t="shared" si="0"/>
        <v>0</v>
      </c>
      <c r="F43" s="27">
        <f t="shared" si="1"/>
        <v>-0.5</v>
      </c>
      <c r="G43" s="31">
        <f t="shared" si="2"/>
        <v>-5</v>
      </c>
    </row>
    <row r="44" spans="4:7">
      <c r="D44">
        <f t="shared" si="4"/>
        <v>0</v>
      </c>
      <c r="E44" s="39">
        <f t="shared" si="0"/>
        <v>0</v>
      </c>
      <c r="F44" s="27">
        <f t="shared" si="1"/>
        <v>-0.5</v>
      </c>
      <c r="G44" s="31">
        <f t="shared" si="2"/>
        <v>-5</v>
      </c>
    </row>
    <row r="45" spans="4:7">
      <c r="D45">
        <f t="shared" si="4"/>
        <v>0</v>
      </c>
      <c r="E45" s="39">
        <f t="shared" si="0"/>
        <v>0</v>
      </c>
      <c r="F45" s="27">
        <f t="shared" si="1"/>
        <v>-0.5</v>
      </c>
      <c r="G45" s="31">
        <f t="shared" si="2"/>
        <v>-5</v>
      </c>
    </row>
    <row r="46" spans="4:7">
      <c r="D46">
        <f t="shared" si="4"/>
        <v>0</v>
      </c>
      <c r="E46" s="39">
        <f t="shared" si="0"/>
        <v>0</v>
      </c>
      <c r="F46" s="27">
        <f t="shared" si="1"/>
        <v>-0.5</v>
      </c>
      <c r="G46" s="31">
        <f t="shared" si="2"/>
        <v>-5</v>
      </c>
    </row>
    <row r="47" spans="4:7">
      <c r="D47">
        <f t="shared" si="4"/>
        <v>0</v>
      </c>
      <c r="E47" s="39">
        <f t="shared" si="0"/>
        <v>0</v>
      </c>
      <c r="F47" s="27">
        <f t="shared" si="1"/>
        <v>-0.5</v>
      </c>
      <c r="G47" s="31">
        <f t="shared" si="2"/>
        <v>-5</v>
      </c>
    </row>
    <row r="48" spans="4:7">
      <c r="D48">
        <f t="shared" si="4"/>
        <v>0</v>
      </c>
      <c r="E48" s="39">
        <f t="shared" si="0"/>
        <v>0</v>
      </c>
      <c r="F48" s="27">
        <f t="shared" si="1"/>
        <v>-0.5</v>
      </c>
      <c r="G48" s="31">
        <f t="shared" si="2"/>
        <v>-5</v>
      </c>
    </row>
    <row r="49" spans="4:7">
      <c r="D49">
        <f t="shared" si="4"/>
        <v>0</v>
      </c>
      <c r="E49" s="39">
        <f t="shared" si="0"/>
        <v>0</v>
      </c>
      <c r="F49" s="27">
        <f t="shared" si="1"/>
        <v>-0.5</v>
      </c>
      <c r="G49" s="31">
        <f t="shared" si="2"/>
        <v>-5</v>
      </c>
    </row>
    <row r="50" spans="4:7">
      <c r="D50">
        <f t="shared" si="4"/>
        <v>0</v>
      </c>
      <c r="E50" s="39">
        <f t="shared" si="0"/>
        <v>0</v>
      </c>
      <c r="F50" s="27">
        <f t="shared" si="1"/>
        <v>-0.5</v>
      </c>
      <c r="G50" s="31">
        <f t="shared" si="2"/>
        <v>-5</v>
      </c>
    </row>
    <row r="51" spans="4:7">
      <c r="D51">
        <f t="shared" si="4"/>
        <v>0</v>
      </c>
      <c r="E51" s="39">
        <f t="shared" si="0"/>
        <v>0</v>
      </c>
      <c r="F51" s="27">
        <f t="shared" si="1"/>
        <v>-0.5</v>
      </c>
      <c r="G51" s="31">
        <f t="shared" si="2"/>
        <v>-5</v>
      </c>
    </row>
    <row r="52" spans="4:7">
      <c r="D52">
        <f t="shared" si="4"/>
        <v>0</v>
      </c>
      <c r="E52" s="39">
        <f t="shared" si="0"/>
        <v>0</v>
      </c>
      <c r="F52" s="27">
        <f t="shared" si="1"/>
        <v>-0.5</v>
      </c>
      <c r="G52" s="31">
        <f t="shared" si="2"/>
        <v>-5</v>
      </c>
    </row>
    <row r="53" spans="4:7">
      <c r="D53">
        <f t="shared" si="4"/>
        <v>0</v>
      </c>
      <c r="E53" s="39">
        <f t="shared" si="0"/>
        <v>0</v>
      </c>
      <c r="F53" s="27">
        <f t="shared" si="1"/>
        <v>-0.5</v>
      </c>
      <c r="G53" s="31">
        <f t="shared" si="2"/>
        <v>-5</v>
      </c>
    </row>
    <row r="54" spans="4:7">
      <c r="D54">
        <f t="shared" si="4"/>
        <v>0</v>
      </c>
      <c r="E54" s="39">
        <f t="shared" si="0"/>
        <v>0</v>
      </c>
      <c r="F54" s="27">
        <f t="shared" si="1"/>
        <v>-0.5</v>
      </c>
      <c r="G54" s="31">
        <f t="shared" si="2"/>
        <v>-5</v>
      </c>
    </row>
    <row r="55" spans="4:7">
      <c r="D55">
        <f t="shared" si="4"/>
        <v>0</v>
      </c>
      <c r="E55" s="39">
        <f t="shared" si="0"/>
        <v>0</v>
      </c>
      <c r="F55" s="27">
        <f t="shared" si="1"/>
        <v>-0.5</v>
      </c>
      <c r="G55" s="31">
        <f t="shared" si="2"/>
        <v>-5</v>
      </c>
    </row>
    <row r="56" spans="4:7">
      <c r="D56">
        <f t="shared" si="4"/>
        <v>0</v>
      </c>
      <c r="E56" s="39">
        <f t="shared" si="0"/>
        <v>0</v>
      </c>
      <c r="F56" s="27">
        <f t="shared" si="1"/>
        <v>-0.5</v>
      </c>
      <c r="G56" s="31">
        <f t="shared" si="2"/>
        <v>-5</v>
      </c>
    </row>
    <row r="57" spans="4:7">
      <c r="D57">
        <f t="shared" si="4"/>
        <v>0</v>
      </c>
      <c r="E57" s="39">
        <f t="shared" si="0"/>
        <v>0</v>
      </c>
      <c r="F57" s="27">
        <f t="shared" si="1"/>
        <v>-0.5</v>
      </c>
      <c r="G57" s="31">
        <f t="shared" si="2"/>
        <v>-5</v>
      </c>
    </row>
    <row r="58" spans="4:7">
      <c r="D58">
        <f t="shared" si="4"/>
        <v>0</v>
      </c>
      <c r="E58" s="39">
        <f t="shared" si="0"/>
        <v>0</v>
      </c>
      <c r="F58" s="27">
        <f t="shared" si="1"/>
        <v>-0.5</v>
      </c>
      <c r="G58" s="31">
        <f t="shared" si="2"/>
        <v>-5</v>
      </c>
    </row>
    <row r="59" spans="4:7">
      <c r="D59">
        <f t="shared" si="4"/>
        <v>0</v>
      </c>
      <c r="E59" s="39">
        <f t="shared" si="0"/>
        <v>0</v>
      </c>
      <c r="F59" s="27">
        <f t="shared" si="1"/>
        <v>-0.5</v>
      </c>
      <c r="G59" s="31">
        <f t="shared" si="2"/>
        <v>-5</v>
      </c>
    </row>
    <row r="60" spans="4:7">
      <c r="D60">
        <f t="shared" si="4"/>
        <v>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8E26D-C21E-48EE-8AF8-413AB40FDFF1}">
  <dimension ref="A1:H47"/>
  <sheetViews>
    <sheetView topLeftCell="A40" workbookViewId="0">
      <selection sqref="A1:H47"/>
    </sheetView>
  </sheetViews>
  <sheetFormatPr defaultRowHeight="15"/>
  <cols>
    <col min="1" max="1" width="11.5703125" customWidth="1"/>
    <col min="5" max="5" width="11.5703125" customWidth="1"/>
    <col min="6" max="6" width="39.5703125" customWidth="1"/>
    <col min="7" max="7" width="11.85546875" customWidth="1"/>
    <col min="8" max="8" width="18.42578125" customWidth="1"/>
  </cols>
  <sheetData>
    <row r="1" spans="1:8" ht="28.5">
      <c r="A1" s="14" t="s">
        <v>8</v>
      </c>
      <c r="B1" s="13" t="s">
        <v>7</v>
      </c>
      <c r="C1" s="12" t="s">
        <v>6</v>
      </c>
      <c r="D1" s="11" t="s">
        <v>5</v>
      </c>
      <c r="E1" s="10" t="s">
        <v>4</v>
      </c>
      <c r="F1" s="9">
        <f>SUM(B2+D2+E2)</f>
        <v>1217.75</v>
      </c>
      <c r="G1" s="8" t="s">
        <v>3</v>
      </c>
      <c r="H1" s="7" t="s">
        <v>2</v>
      </c>
    </row>
    <row r="2" spans="1:8" ht="21">
      <c r="A2" s="6" t="s">
        <v>1</v>
      </c>
      <c r="B2" s="5">
        <v>298</v>
      </c>
      <c r="D2">
        <f>SUM(D3:D62)</f>
        <v>747</v>
      </c>
      <c r="E2" s="4">
        <f>SUM(E3:E62)</f>
        <v>172.74999999999997</v>
      </c>
      <c r="F2" s="3" t="s">
        <v>0</v>
      </c>
      <c r="G2" s="2">
        <f>SUM(G3:G62)</f>
        <v>787</v>
      </c>
      <c r="H2" s="1">
        <f>SUM(F1-G2)</f>
        <v>430.75</v>
      </c>
    </row>
    <row r="3" spans="1:8">
      <c r="A3" s="15">
        <v>44986</v>
      </c>
      <c r="F3" t="s">
        <v>126</v>
      </c>
    </row>
    <row r="4" spans="1:8">
      <c r="A4" s="15">
        <v>44987</v>
      </c>
      <c r="F4" t="s">
        <v>126</v>
      </c>
    </row>
    <row r="5" spans="1:8">
      <c r="A5" s="15">
        <v>44988</v>
      </c>
      <c r="F5" t="s">
        <v>127</v>
      </c>
    </row>
    <row r="6" spans="1:8" ht="18.75">
      <c r="A6" s="15">
        <v>44989</v>
      </c>
      <c r="F6" s="17" t="s">
        <v>110</v>
      </c>
      <c r="G6" s="17">
        <v>300</v>
      </c>
    </row>
    <row r="7" spans="1:8">
      <c r="A7" s="15">
        <v>44991</v>
      </c>
      <c r="B7">
        <v>9</v>
      </c>
      <c r="C7">
        <v>10</v>
      </c>
      <c r="D7">
        <v>10</v>
      </c>
      <c r="E7">
        <v>1.25</v>
      </c>
      <c r="F7" t="s">
        <v>124</v>
      </c>
    </row>
    <row r="8" spans="1:8">
      <c r="A8" s="15">
        <v>44992</v>
      </c>
      <c r="F8" t="s">
        <v>128</v>
      </c>
    </row>
    <row r="9" spans="1:8">
      <c r="A9" s="15">
        <v>44993</v>
      </c>
      <c r="F9" t="s">
        <v>128</v>
      </c>
    </row>
    <row r="10" spans="1:8">
      <c r="A10" s="15">
        <v>44994</v>
      </c>
      <c r="B10">
        <v>9</v>
      </c>
      <c r="C10">
        <v>17</v>
      </c>
      <c r="D10">
        <v>70</v>
      </c>
      <c r="E10">
        <v>8.75</v>
      </c>
      <c r="F10" t="s">
        <v>129</v>
      </c>
    </row>
    <row r="11" spans="1:8">
      <c r="A11" s="15">
        <v>44995</v>
      </c>
      <c r="B11">
        <v>10</v>
      </c>
      <c r="C11">
        <v>16</v>
      </c>
      <c r="D11">
        <v>60</v>
      </c>
      <c r="E11">
        <v>7.5</v>
      </c>
      <c r="F11" t="s">
        <v>130</v>
      </c>
    </row>
    <row r="12" spans="1:8">
      <c r="A12" s="15">
        <v>44998</v>
      </c>
      <c r="B12">
        <v>9</v>
      </c>
      <c r="C12">
        <v>19</v>
      </c>
      <c r="D12">
        <v>100</v>
      </c>
      <c r="E12">
        <v>0</v>
      </c>
      <c r="F12" t="s">
        <v>131</v>
      </c>
    </row>
    <row r="13" spans="1:8" ht="18.75">
      <c r="F13" s="17" t="s">
        <v>133</v>
      </c>
      <c r="G13" s="17">
        <v>50</v>
      </c>
    </row>
    <row r="14" spans="1:8">
      <c r="A14" s="15">
        <v>44999</v>
      </c>
      <c r="D14">
        <v>20</v>
      </c>
      <c r="E14">
        <v>2.5</v>
      </c>
    </row>
    <row r="15" spans="1:8">
      <c r="A15" s="15">
        <v>45000</v>
      </c>
      <c r="B15">
        <v>9</v>
      </c>
      <c r="C15">
        <v>14</v>
      </c>
      <c r="D15">
        <v>50</v>
      </c>
      <c r="E15">
        <v>6.5</v>
      </c>
      <c r="F15" t="s">
        <v>135</v>
      </c>
    </row>
    <row r="16" spans="1:8">
      <c r="A16" s="15">
        <v>45000</v>
      </c>
      <c r="B16">
        <v>14.3</v>
      </c>
      <c r="C16">
        <v>15.3</v>
      </c>
      <c r="D16">
        <v>10</v>
      </c>
      <c r="E16">
        <v>1.25</v>
      </c>
      <c r="F16" t="s">
        <v>136</v>
      </c>
    </row>
    <row r="17" spans="1:7" ht="18.75">
      <c r="A17" s="15">
        <v>45000</v>
      </c>
      <c r="F17" s="17" t="s">
        <v>137</v>
      </c>
      <c r="G17" s="17">
        <v>50</v>
      </c>
    </row>
    <row r="18" spans="1:7">
      <c r="A18" s="15">
        <v>45000</v>
      </c>
      <c r="E18">
        <v>21</v>
      </c>
      <c r="F18" t="s">
        <v>138</v>
      </c>
    </row>
    <row r="19" spans="1:7" ht="18.75">
      <c r="F19" s="17" t="s">
        <v>110</v>
      </c>
      <c r="G19" s="17">
        <v>280</v>
      </c>
    </row>
    <row r="20" spans="1:7">
      <c r="E20">
        <v>18</v>
      </c>
      <c r="F20" t="s">
        <v>144</v>
      </c>
    </row>
    <row r="21" spans="1:7" ht="18.75">
      <c r="A21" s="15">
        <v>45001</v>
      </c>
      <c r="B21">
        <v>9</v>
      </c>
      <c r="C21">
        <v>9.3000000000000007</v>
      </c>
      <c r="D21">
        <v>5</v>
      </c>
      <c r="E21">
        <v>0.6</v>
      </c>
      <c r="F21" s="17" t="s">
        <v>153</v>
      </c>
    </row>
    <row r="22" spans="1:7">
      <c r="B22">
        <v>11.3</v>
      </c>
      <c r="C22">
        <v>12</v>
      </c>
      <c r="D22">
        <v>5</v>
      </c>
      <c r="E22">
        <v>0.6</v>
      </c>
    </row>
    <row r="23" spans="1:7" ht="18.75">
      <c r="B23">
        <v>13</v>
      </c>
      <c r="C23">
        <v>15</v>
      </c>
      <c r="D23">
        <v>2</v>
      </c>
      <c r="E23">
        <v>2.5</v>
      </c>
      <c r="F23" s="17" t="s">
        <v>154</v>
      </c>
    </row>
    <row r="24" spans="1:7">
      <c r="A24" s="15">
        <v>45002</v>
      </c>
      <c r="B24">
        <v>9</v>
      </c>
      <c r="C24">
        <v>9.3000000000000007</v>
      </c>
      <c r="D24">
        <v>5</v>
      </c>
      <c r="E24">
        <v>0.6</v>
      </c>
    </row>
    <row r="25" spans="1:7">
      <c r="A25" s="15">
        <v>45002</v>
      </c>
      <c r="B25">
        <v>11.3</v>
      </c>
      <c r="C25">
        <v>12</v>
      </c>
      <c r="D25">
        <v>5</v>
      </c>
      <c r="E25">
        <v>0.6</v>
      </c>
      <c r="F25" t="s">
        <v>149</v>
      </c>
    </row>
    <row r="26" spans="1:7">
      <c r="A26" s="15">
        <v>45002</v>
      </c>
      <c r="B26">
        <v>13</v>
      </c>
      <c r="C26">
        <v>15</v>
      </c>
      <c r="D26">
        <v>20</v>
      </c>
      <c r="E26">
        <v>2.5</v>
      </c>
    </row>
    <row r="27" spans="1:7">
      <c r="A27" s="15">
        <v>45005</v>
      </c>
      <c r="D27">
        <v>20</v>
      </c>
      <c r="E27">
        <v>2.5</v>
      </c>
      <c r="F27" t="s">
        <v>142</v>
      </c>
    </row>
    <row r="28" spans="1:7">
      <c r="A28" s="15">
        <v>45006</v>
      </c>
      <c r="F28" t="s">
        <v>156</v>
      </c>
    </row>
    <row r="29" spans="1:7">
      <c r="A29" s="15">
        <v>45007</v>
      </c>
      <c r="B29">
        <v>7</v>
      </c>
      <c r="C29">
        <v>8</v>
      </c>
      <c r="D29">
        <v>10</v>
      </c>
      <c r="E29">
        <v>1.25</v>
      </c>
      <c r="F29" t="s">
        <v>143</v>
      </c>
    </row>
    <row r="30" spans="1:7">
      <c r="A30" s="15">
        <v>45008</v>
      </c>
    </row>
    <row r="31" spans="1:7">
      <c r="A31" s="15">
        <v>45009</v>
      </c>
      <c r="B31">
        <v>9</v>
      </c>
      <c r="C31">
        <v>16</v>
      </c>
      <c r="D31">
        <v>60</v>
      </c>
      <c r="E31">
        <v>7.5</v>
      </c>
      <c r="F31" t="s">
        <v>152</v>
      </c>
    </row>
    <row r="32" spans="1:7">
      <c r="A32" s="15">
        <v>45009</v>
      </c>
      <c r="E32">
        <v>30</v>
      </c>
      <c r="F32" t="s">
        <v>173</v>
      </c>
    </row>
    <row r="33" spans="1:7">
      <c r="A33" s="15">
        <v>45011</v>
      </c>
      <c r="B33">
        <v>9</v>
      </c>
      <c r="C33">
        <v>10</v>
      </c>
      <c r="D33">
        <v>10</v>
      </c>
      <c r="E33">
        <v>1.25</v>
      </c>
      <c r="F33" t="s">
        <v>157</v>
      </c>
    </row>
    <row r="34" spans="1:7">
      <c r="A34" s="15">
        <v>45011</v>
      </c>
      <c r="B34">
        <v>11.3</v>
      </c>
      <c r="C34">
        <v>12.3</v>
      </c>
      <c r="D34">
        <v>10</v>
      </c>
      <c r="E34">
        <v>1.25</v>
      </c>
      <c r="F34" t="s">
        <v>157</v>
      </c>
    </row>
    <row r="35" spans="1:7">
      <c r="A35" s="15">
        <v>45011</v>
      </c>
      <c r="B35">
        <v>13</v>
      </c>
      <c r="C35">
        <v>13.3</v>
      </c>
      <c r="D35">
        <v>5</v>
      </c>
      <c r="E35">
        <v>0.6</v>
      </c>
      <c r="F35" t="s">
        <v>157</v>
      </c>
    </row>
    <row r="36" spans="1:7" ht="18.75">
      <c r="A36" s="23">
        <v>45011</v>
      </c>
      <c r="B36" s="17"/>
      <c r="C36" s="17"/>
      <c r="D36" s="17"/>
      <c r="E36" s="17"/>
      <c r="F36" s="17" t="s">
        <v>160</v>
      </c>
      <c r="G36" s="17">
        <v>107</v>
      </c>
    </row>
    <row r="37" spans="1:7">
      <c r="A37" s="15">
        <v>45012</v>
      </c>
      <c r="B37">
        <v>9</v>
      </c>
      <c r="C37">
        <v>17</v>
      </c>
      <c r="D37">
        <v>70</v>
      </c>
      <c r="E37">
        <v>10</v>
      </c>
      <c r="F37" t="s">
        <v>162</v>
      </c>
    </row>
    <row r="38" spans="1:7">
      <c r="A38" s="15">
        <v>45013</v>
      </c>
      <c r="B38">
        <v>9</v>
      </c>
      <c r="C38">
        <v>17</v>
      </c>
      <c r="D38">
        <v>70</v>
      </c>
      <c r="E38">
        <v>10</v>
      </c>
      <c r="F38" t="s">
        <v>164</v>
      </c>
    </row>
    <row r="39" spans="1:7">
      <c r="A39" s="15">
        <v>45013</v>
      </c>
      <c r="E39">
        <v>7</v>
      </c>
      <c r="F39" t="s">
        <v>163</v>
      </c>
    </row>
    <row r="40" spans="1:7">
      <c r="A40" s="15">
        <v>45013</v>
      </c>
      <c r="E40">
        <v>5</v>
      </c>
      <c r="F40" t="s">
        <v>165</v>
      </c>
    </row>
    <row r="41" spans="1:7">
      <c r="A41" s="15">
        <v>45014</v>
      </c>
      <c r="B41">
        <v>8.3000000000000007</v>
      </c>
      <c r="C41">
        <v>16</v>
      </c>
      <c r="D41">
        <v>60</v>
      </c>
      <c r="E41">
        <v>8.5</v>
      </c>
      <c r="F41" t="s">
        <v>169</v>
      </c>
    </row>
    <row r="42" spans="1:7">
      <c r="A42" s="15"/>
    </row>
    <row r="43" spans="1:7">
      <c r="A43" s="15">
        <v>45015</v>
      </c>
      <c r="B43">
        <v>7.3</v>
      </c>
      <c r="C43">
        <v>8.3000000000000007</v>
      </c>
      <c r="D43">
        <v>10</v>
      </c>
      <c r="E43">
        <v>1.25</v>
      </c>
      <c r="F43" t="s">
        <v>166</v>
      </c>
    </row>
    <row r="44" spans="1:7">
      <c r="A44" s="15">
        <v>45015</v>
      </c>
      <c r="B44">
        <v>10</v>
      </c>
      <c r="C44">
        <v>16</v>
      </c>
      <c r="D44">
        <v>50</v>
      </c>
      <c r="E44">
        <v>7.5</v>
      </c>
      <c r="F44" t="s">
        <v>167</v>
      </c>
    </row>
    <row r="45" spans="1:7">
      <c r="A45" s="15">
        <v>45015</v>
      </c>
      <c r="F45" t="s">
        <v>170</v>
      </c>
    </row>
    <row r="46" spans="1:7">
      <c r="A46" s="15">
        <v>45016</v>
      </c>
      <c r="D46">
        <v>10</v>
      </c>
      <c r="E46">
        <v>5</v>
      </c>
      <c r="F46" t="s">
        <v>174</v>
      </c>
    </row>
    <row r="47" spans="1:7" ht="18.75">
      <c r="A47" s="15">
        <v>45016</v>
      </c>
      <c r="B47" t="s">
        <v>176</v>
      </c>
      <c r="C47" t="s">
        <v>176</v>
      </c>
      <c r="D47" t="s">
        <v>176</v>
      </c>
      <c r="E47" t="s">
        <v>176</v>
      </c>
      <c r="F47" s="17" t="s">
        <v>175</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3E38-50F1-4177-9B3D-B0FC6F65E156}">
  <dimension ref="A1:H28"/>
  <sheetViews>
    <sheetView topLeftCell="A5" workbookViewId="0">
      <selection activeCell="D2" sqref="D2"/>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5</v>
      </c>
      <c r="E1" s="10" t="s">
        <v>4</v>
      </c>
      <c r="F1" s="9">
        <f>SUM(B2+D2+E2)</f>
        <v>909.75</v>
      </c>
      <c r="G1" s="8" t="s">
        <v>3</v>
      </c>
      <c r="H1" s="7" t="s">
        <v>2</v>
      </c>
    </row>
    <row r="2" spans="1:8" ht="21">
      <c r="A2" s="6" t="s">
        <v>1</v>
      </c>
      <c r="B2" s="5">
        <v>431</v>
      </c>
      <c r="D2">
        <f>SUM(D3:D38)</f>
        <v>330</v>
      </c>
      <c r="E2" s="4">
        <f>SUM(E3:E42)</f>
        <v>148.75000000000003</v>
      </c>
      <c r="F2" s="3" t="s">
        <v>0</v>
      </c>
      <c r="G2" s="2">
        <f>SUM(G3:G42)</f>
        <v>516</v>
      </c>
      <c r="H2" s="1">
        <f>SUM(F1-G2)</f>
        <v>393.75</v>
      </c>
    </row>
    <row r="3" spans="1:8">
      <c r="A3" s="15">
        <v>45019</v>
      </c>
      <c r="F3" t="s">
        <v>177</v>
      </c>
    </row>
    <row r="4" spans="1:8">
      <c r="A4" s="15">
        <v>45020</v>
      </c>
      <c r="B4">
        <v>9</v>
      </c>
      <c r="C4">
        <v>11</v>
      </c>
      <c r="D4">
        <v>20</v>
      </c>
      <c r="E4">
        <v>2.5</v>
      </c>
      <c r="F4" t="s">
        <v>179</v>
      </c>
    </row>
    <row r="5" spans="1:8">
      <c r="A5" s="15">
        <v>45020</v>
      </c>
      <c r="E5">
        <v>89.7</v>
      </c>
      <c r="F5" t="s">
        <v>180</v>
      </c>
    </row>
    <row r="6" spans="1:8">
      <c r="A6" s="15">
        <v>45022</v>
      </c>
      <c r="D6">
        <v>10</v>
      </c>
      <c r="E6">
        <v>1.25</v>
      </c>
      <c r="F6" t="s">
        <v>181</v>
      </c>
    </row>
    <row r="7" spans="1:8">
      <c r="A7" s="15">
        <v>45027</v>
      </c>
      <c r="B7">
        <v>8</v>
      </c>
      <c r="C7">
        <v>17</v>
      </c>
      <c r="D7">
        <v>70</v>
      </c>
      <c r="E7">
        <v>10</v>
      </c>
      <c r="F7" t="s">
        <v>184</v>
      </c>
    </row>
    <row r="8" spans="1:8" ht="18.75">
      <c r="A8" s="15">
        <v>45028</v>
      </c>
      <c r="F8" s="17" t="s">
        <v>110</v>
      </c>
      <c r="G8" s="17">
        <v>431</v>
      </c>
    </row>
    <row r="9" spans="1:8">
      <c r="A9" s="15">
        <v>45028</v>
      </c>
      <c r="B9">
        <v>8</v>
      </c>
      <c r="C9">
        <v>11</v>
      </c>
      <c r="D9">
        <v>30</v>
      </c>
      <c r="E9">
        <v>3.75</v>
      </c>
      <c r="F9" t="s">
        <v>185</v>
      </c>
    </row>
    <row r="10" spans="1:8">
      <c r="A10" s="15">
        <v>45028</v>
      </c>
      <c r="B10">
        <v>16</v>
      </c>
      <c r="C10">
        <v>16.3</v>
      </c>
      <c r="D10">
        <v>5</v>
      </c>
      <c r="E10">
        <v>0.6</v>
      </c>
      <c r="F10" t="s">
        <v>186</v>
      </c>
    </row>
    <row r="11" spans="1:8">
      <c r="A11" s="15">
        <v>45029</v>
      </c>
      <c r="B11">
        <v>9.3000000000000007</v>
      </c>
      <c r="C11">
        <v>10</v>
      </c>
      <c r="D11">
        <v>5</v>
      </c>
      <c r="E11">
        <v>0.6</v>
      </c>
      <c r="F11" t="s">
        <v>191</v>
      </c>
    </row>
    <row r="12" spans="1:8">
      <c r="A12" s="15">
        <v>45030</v>
      </c>
      <c r="B12">
        <v>9</v>
      </c>
      <c r="C12">
        <v>10</v>
      </c>
      <c r="D12">
        <v>10</v>
      </c>
      <c r="E12">
        <v>1.25</v>
      </c>
      <c r="F12" t="s">
        <v>194</v>
      </c>
    </row>
    <row r="13" spans="1:8">
      <c r="A13" s="15">
        <v>45030</v>
      </c>
      <c r="B13">
        <v>12.3</v>
      </c>
      <c r="C13">
        <v>16</v>
      </c>
      <c r="D13">
        <v>35</v>
      </c>
      <c r="E13">
        <v>4.4000000000000004</v>
      </c>
      <c r="F13" t="s">
        <v>197</v>
      </c>
    </row>
    <row r="14" spans="1:8" ht="18.75">
      <c r="A14" s="15">
        <v>45033</v>
      </c>
      <c r="F14" s="17" t="s">
        <v>198</v>
      </c>
      <c r="G14" s="17">
        <v>20</v>
      </c>
    </row>
    <row r="15" spans="1:8">
      <c r="A15" s="15">
        <v>45033</v>
      </c>
      <c r="B15">
        <v>9</v>
      </c>
      <c r="C15">
        <v>12</v>
      </c>
      <c r="D15">
        <v>30</v>
      </c>
      <c r="E15">
        <v>3.75</v>
      </c>
      <c r="F15" t="s">
        <v>199</v>
      </c>
    </row>
    <row r="16" spans="1:8">
      <c r="A16" s="15">
        <v>45033</v>
      </c>
      <c r="B16">
        <v>12.3</v>
      </c>
      <c r="C16">
        <v>14.3</v>
      </c>
      <c r="D16">
        <v>20</v>
      </c>
      <c r="E16">
        <v>2.5</v>
      </c>
      <c r="F16" t="s">
        <v>200</v>
      </c>
    </row>
    <row r="17" spans="1:7">
      <c r="A17" s="15">
        <v>45034</v>
      </c>
      <c r="B17">
        <v>10</v>
      </c>
      <c r="C17">
        <v>12</v>
      </c>
      <c r="D17">
        <v>20</v>
      </c>
      <c r="E17">
        <v>2.5</v>
      </c>
      <c r="F17" t="s">
        <v>204</v>
      </c>
    </row>
    <row r="18" spans="1:7">
      <c r="A18" s="15">
        <v>45034</v>
      </c>
      <c r="F18" t="s">
        <v>210</v>
      </c>
    </row>
    <row r="19" spans="1:7">
      <c r="A19" s="15">
        <v>45034</v>
      </c>
    </row>
    <row r="20" spans="1:7">
      <c r="A20" s="15">
        <v>45035</v>
      </c>
      <c r="F20" t="s">
        <v>211</v>
      </c>
    </row>
    <row r="21" spans="1:7">
      <c r="A21" s="15">
        <v>45036</v>
      </c>
      <c r="B21">
        <v>8</v>
      </c>
      <c r="C21">
        <v>9.3000000000000007</v>
      </c>
      <c r="D21">
        <v>15</v>
      </c>
      <c r="E21">
        <v>1.9</v>
      </c>
      <c r="F21" t="s">
        <v>203</v>
      </c>
    </row>
    <row r="22" spans="1:7">
      <c r="A22" s="15">
        <v>45036</v>
      </c>
      <c r="B22">
        <v>12.3</v>
      </c>
      <c r="C22">
        <v>13</v>
      </c>
      <c r="D22">
        <v>5</v>
      </c>
      <c r="E22">
        <v>0.65</v>
      </c>
      <c r="F22" t="s">
        <v>205</v>
      </c>
    </row>
    <row r="23" spans="1:7">
      <c r="A23" s="15">
        <v>45037</v>
      </c>
      <c r="F23" t="s">
        <v>208</v>
      </c>
    </row>
    <row r="24" spans="1:7">
      <c r="A24" s="15">
        <v>45040</v>
      </c>
      <c r="B24">
        <v>13.3</v>
      </c>
      <c r="C24">
        <v>15.3</v>
      </c>
      <c r="D24">
        <v>20</v>
      </c>
      <c r="E24">
        <v>19</v>
      </c>
      <c r="F24" t="s">
        <v>212</v>
      </c>
    </row>
    <row r="25" spans="1:7" ht="18.75">
      <c r="A25" s="15">
        <v>45040</v>
      </c>
      <c r="F25" s="17" t="s">
        <v>215</v>
      </c>
      <c r="G25" s="17">
        <v>65</v>
      </c>
    </row>
    <row r="26" spans="1:7">
      <c r="A26" s="15">
        <v>45041</v>
      </c>
      <c r="F26" t="s">
        <v>216</v>
      </c>
    </row>
    <row r="27" spans="1:7">
      <c r="A27" s="15">
        <v>45042</v>
      </c>
      <c r="B27">
        <v>8.3000000000000007</v>
      </c>
      <c r="C27">
        <v>10</v>
      </c>
      <c r="D27">
        <v>15</v>
      </c>
      <c r="E27">
        <v>1.9</v>
      </c>
      <c r="F27" t="s">
        <v>218</v>
      </c>
    </row>
    <row r="28" spans="1:7">
      <c r="A28" s="15">
        <v>45044</v>
      </c>
      <c r="B28">
        <v>8.5</v>
      </c>
      <c r="C28">
        <v>10.5</v>
      </c>
      <c r="D28">
        <v>20</v>
      </c>
      <c r="E28">
        <v>2.5</v>
      </c>
      <c r="F28" t="s">
        <v>220</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2262F-8A82-4DE4-B825-0F7AAF536064}">
  <dimension ref="A1:H37"/>
  <sheetViews>
    <sheetView workbookViewId="0">
      <selection activeCell="G2" sqref="G2"/>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5</v>
      </c>
      <c r="E1" s="10" t="s">
        <v>4</v>
      </c>
      <c r="F1" s="9">
        <f>SUM(B2+D2+E2)</f>
        <v>1343.81</v>
      </c>
      <c r="G1" s="8" t="s">
        <v>3</v>
      </c>
      <c r="H1" s="7" t="s">
        <v>2</v>
      </c>
    </row>
    <row r="2" spans="1:8" ht="21">
      <c r="A2" s="6" t="s">
        <v>1</v>
      </c>
      <c r="B2" s="5">
        <v>394</v>
      </c>
      <c r="D2">
        <f>SUM(D3:D64)</f>
        <v>696.5</v>
      </c>
      <c r="E2" s="4">
        <f>SUM(E3:E64)</f>
        <v>253.31</v>
      </c>
      <c r="F2" s="3" t="s">
        <v>0</v>
      </c>
      <c r="G2" s="2">
        <f>SUM(G3:G64)</f>
        <v>1344</v>
      </c>
      <c r="H2" s="24">
        <f>SUM(F1-G2)</f>
        <v>-0.19000000000005457</v>
      </c>
    </row>
    <row r="4" spans="1:8">
      <c r="A4" s="15">
        <v>45048</v>
      </c>
      <c r="B4">
        <v>8</v>
      </c>
      <c r="C4">
        <v>10</v>
      </c>
      <c r="D4">
        <v>20</v>
      </c>
      <c r="E4">
        <v>2.5</v>
      </c>
    </row>
    <row r="5" spans="1:8">
      <c r="A5" s="15">
        <v>45048</v>
      </c>
      <c r="B5">
        <v>14.3</v>
      </c>
      <c r="C5">
        <v>16</v>
      </c>
      <c r="D5">
        <v>15</v>
      </c>
      <c r="E5">
        <v>1.8</v>
      </c>
      <c r="F5" t="s">
        <v>225</v>
      </c>
    </row>
    <row r="6" spans="1:8">
      <c r="A6" s="15">
        <v>45049</v>
      </c>
      <c r="B6">
        <v>9</v>
      </c>
      <c r="F6" s="25" t="s">
        <v>230</v>
      </c>
    </row>
    <row r="7" spans="1:8" ht="18.75">
      <c r="A7" s="15">
        <v>45049</v>
      </c>
      <c r="F7" s="17" t="s">
        <v>110</v>
      </c>
      <c r="G7" s="17">
        <v>598</v>
      </c>
    </row>
    <row r="8" spans="1:8" ht="18.75">
      <c r="A8" s="15">
        <v>45050</v>
      </c>
      <c r="B8">
        <v>10.3</v>
      </c>
      <c r="F8" s="17"/>
      <c r="G8" s="17"/>
    </row>
    <row r="9" spans="1:8" ht="18.75">
      <c r="A9" s="15">
        <v>45051</v>
      </c>
      <c r="F9" s="17" t="s">
        <v>231</v>
      </c>
      <c r="G9" s="17"/>
    </row>
    <row r="10" spans="1:8">
      <c r="A10" s="15">
        <v>45054</v>
      </c>
      <c r="B10">
        <v>9</v>
      </c>
      <c r="C10">
        <v>12</v>
      </c>
      <c r="D10">
        <v>30</v>
      </c>
      <c r="E10">
        <v>3.75</v>
      </c>
    </row>
    <row r="11" spans="1:8">
      <c r="A11" s="15">
        <v>45055</v>
      </c>
      <c r="E11">
        <v>7</v>
      </c>
      <c r="F11" t="s">
        <v>228</v>
      </c>
    </row>
    <row r="12" spans="1:8">
      <c r="A12" s="15">
        <v>45055</v>
      </c>
      <c r="B12">
        <v>9</v>
      </c>
      <c r="C12">
        <v>12</v>
      </c>
      <c r="D12">
        <v>30</v>
      </c>
      <c r="E12">
        <v>3.75</v>
      </c>
    </row>
    <row r="13" spans="1:8">
      <c r="A13" s="15">
        <v>45055</v>
      </c>
      <c r="E13">
        <v>7</v>
      </c>
      <c r="F13" t="s">
        <v>229</v>
      </c>
    </row>
    <row r="14" spans="1:8">
      <c r="A14" s="15">
        <v>45056</v>
      </c>
      <c r="B14">
        <v>10.3</v>
      </c>
      <c r="C14">
        <v>12</v>
      </c>
      <c r="D14">
        <v>15</v>
      </c>
      <c r="E14">
        <v>1.9</v>
      </c>
      <c r="F14" t="s">
        <v>232</v>
      </c>
    </row>
    <row r="15" spans="1:8">
      <c r="A15" s="15">
        <v>45056</v>
      </c>
      <c r="B15">
        <v>12.3</v>
      </c>
      <c r="C15">
        <v>14</v>
      </c>
      <c r="D15">
        <v>15</v>
      </c>
      <c r="E15">
        <v>1.9</v>
      </c>
      <c r="F15" t="s">
        <v>233</v>
      </c>
    </row>
    <row r="16" spans="1:8">
      <c r="A16" s="15">
        <v>45056</v>
      </c>
      <c r="B16">
        <v>15.3</v>
      </c>
      <c r="C16">
        <v>17</v>
      </c>
      <c r="D16">
        <v>15</v>
      </c>
      <c r="E16">
        <v>1.9</v>
      </c>
      <c r="F16" t="s">
        <v>234</v>
      </c>
    </row>
    <row r="17" spans="1:7">
      <c r="A17" s="15">
        <v>45057</v>
      </c>
      <c r="B17">
        <v>8.3000000000000007</v>
      </c>
      <c r="C17">
        <v>12</v>
      </c>
      <c r="D17">
        <v>35</v>
      </c>
      <c r="E17">
        <v>4.3499999999999996</v>
      </c>
      <c r="F17" t="s">
        <v>239</v>
      </c>
    </row>
    <row r="18" spans="1:7">
      <c r="A18" s="15">
        <v>45058</v>
      </c>
      <c r="B18">
        <v>9</v>
      </c>
      <c r="C18">
        <v>11</v>
      </c>
      <c r="D18">
        <v>20</v>
      </c>
      <c r="E18">
        <v>6</v>
      </c>
      <c r="F18" t="s">
        <v>244</v>
      </c>
    </row>
    <row r="19" spans="1:7">
      <c r="A19" s="15">
        <v>45058</v>
      </c>
      <c r="B19">
        <v>13</v>
      </c>
      <c r="C19">
        <v>15.3</v>
      </c>
      <c r="D19">
        <v>25</v>
      </c>
      <c r="E19">
        <v>3.25</v>
      </c>
      <c r="F19" t="s">
        <v>242</v>
      </c>
    </row>
    <row r="20" spans="1:7">
      <c r="A20" s="15">
        <v>45061</v>
      </c>
      <c r="B20">
        <v>9.3000000000000007</v>
      </c>
      <c r="C20">
        <v>18</v>
      </c>
      <c r="D20">
        <v>85</v>
      </c>
      <c r="E20">
        <v>10</v>
      </c>
      <c r="F20" t="s">
        <v>247</v>
      </c>
    </row>
    <row r="21" spans="1:7">
      <c r="A21" s="15">
        <v>45062</v>
      </c>
      <c r="B21">
        <v>9</v>
      </c>
      <c r="C21">
        <v>16</v>
      </c>
      <c r="D21">
        <v>60</v>
      </c>
      <c r="E21">
        <v>8.75</v>
      </c>
      <c r="F21" t="s">
        <v>183</v>
      </c>
    </row>
    <row r="22" spans="1:7" ht="18.75">
      <c r="A22" s="15">
        <v>45062</v>
      </c>
      <c r="F22" s="17" t="s">
        <v>248</v>
      </c>
      <c r="G22" s="17">
        <v>9</v>
      </c>
    </row>
    <row r="23" spans="1:7">
      <c r="A23" s="15">
        <v>45063</v>
      </c>
      <c r="B23">
        <v>9</v>
      </c>
      <c r="C23">
        <v>17</v>
      </c>
      <c r="D23">
        <v>60</v>
      </c>
      <c r="E23">
        <v>8.75</v>
      </c>
      <c r="F23" t="s">
        <v>251</v>
      </c>
    </row>
    <row r="24" spans="1:7">
      <c r="A24" s="15">
        <v>45063</v>
      </c>
      <c r="E24">
        <v>15</v>
      </c>
      <c r="F24" t="s">
        <v>252</v>
      </c>
    </row>
    <row r="25" spans="1:7" ht="18.75">
      <c r="A25" s="15">
        <v>45065</v>
      </c>
      <c r="B25" s="17"/>
      <c r="C25" s="17"/>
      <c r="D25" s="17"/>
      <c r="E25" s="17"/>
      <c r="F25" s="17" t="s">
        <v>110</v>
      </c>
      <c r="G25" s="17">
        <v>216</v>
      </c>
    </row>
    <row r="26" spans="1:7">
      <c r="A26" s="15">
        <v>45068</v>
      </c>
      <c r="B26">
        <v>9</v>
      </c>
      <c r="C26">
        <v>10.3</v>
      </c>
      <c r="D26">
        <v>15</v>
      </c>
      <c r="E26">
        <v>8.66</v>
      </c>
      <c r="F26" t="s">
        <v>253</v>
      </c>
    </row>
    <row r="27" spans="1:7">
      <c r="A27" s="15">
        <v>45068</v>
      </c>
      <c r="B27">
        <v>12.3</v>
      </c>
      <c r="C27">
        <v>13.3</v>
      </c>
      <c r="D27">
        <v>10</v>
      </c>
      <c r="E27">
        <v>90</v>
      </c>
      <c r="F27" t="s">
        <v>254</v>
      </c>
    </row>
    <row r="28" spans="1:7">
      <c r="A28" s="15">
        <v>45068</v>
      </c>
      <c r="B28">
        <v>13.3</v>
      </c>
      <c r="C28">
        <v>16</v>
      </c>
      <c r="D28">
        <v>1.5</v>
      </c>
      <c r="E28">
        <v>1.8</v>
      </c>
      <c r="F28" t="s">
        <v>255</v>
      </c>
    </row>
    <row r="29" spans="1:7">
      <c r="A29" s="15">
        <v>45069</v>
      </c>
      <c r="B29">
        <v>11</v>
      </c>
      <c r="C29">
        <v>12</v>
      </c>
      <c r="D29">
        <v>10</v>
      </c>
      <c r="E29">
        <v>24</v>
      </c>
      <c r="F29" t="s">
        <v>257</v>
      </c>
    </row>
    <row r="30" spans="1:7">
      <c r="A30" s="15">
        <v>45069</v>
      </c>
      <c r="B30">
        <v>12.3</v>
      </c>
      <c r="C30">
        <v>13.3</v>
      </c>
      <c r="D30">
        <v>10</v>
      </c>
      <c r="E30">
        <v>4</v>
      </c>
      <c r="F30" t="s">
        <v>258</v>
      </c>
    </row>
    <row r="31" spans="1:7" ht="18.75">
      <c r="A31" s="15">
        <v>45069</v>
      </c>
      <c r="F31" s="17" t="s">
        <v>65</v>
      </c>
      <c r="G31" s="17">
        <v>90</v>
      </c>
    </row>
    <row r="32" spans="1:7">
      <c r="A32" s="15">
        <v>45070</v>
      </c>
      <c r="B32">
        <v>8</v>
      </c>
      <c r="C32">
        <v>9</v>
      </c>
      <c r="D32">
        <v>10</v>
      </c>
      <c r="E32">
        <v>1.25</v>
      </c>
      <c r="F32" t="s">
        <v>262</v>
      </c>
    </row>
    <row r="33" spans="1:7">
      <c r="A33" s="15">
        <v>45070</v>
      </c>
      <c r="D33">
        <v>10</v>
      </c>
      <c r="E33">
        <v>1.25</v>
      </c>
      <c r="F33" t="s">
        <v>263</v>
      </c>
    </row>
    <row r="34" spans="1:7">
      <c r="A34" s="15">
        <v>45071</v>
      </c>
      <c r="B34">
        <v>9</v>
      </c>
      <c r="C34">
        <v>17.3</v>
      </c>
      <c r="D34">
        <v>75</v>
      </c>
      <c r="E34">
        <v>14.75</v>
      </c>
      <c r="F34" t="s">
        <v>265</v>
      </c>
    </row>
    <row r="35" spans="1:7">
      <c r="A35" s="15">
        <v>45076</v>
      </c>
      <c r="B35">
        <v>9</v>
      </c>
      <c r="C35">
        <v>17</v>
      </c>
      <c r="D35">
        <v>70</v>
      </c>
      <c r="E35">
        <v>10</v>
      </c>
      <c r="F35" t="s">
        <v>266</v>
      </c>
    </row>
    <row r="36" spans="1:7">
      <c r="A36" s="15">
        <v>45077</v>
      </c>
      <c r="B36">
        <v>9</v>
      </c>
      <c r="C36">
        <v>16</v>
      </c>
      <c r="D36">
        <v>60</v>
      </c>
      <c r="E36">
        <v>10</v>
      </c>
      <c r="F36" t="s">
        <v>267</v>
      </c>
    </row>
    <row r="37" spans="1:7" ht="18.75">
      <c r="A37" s="23">
        <v>45079</v>
      </c>
      <c r="B37" s="17"/>
      <c r="C37" s="17"/>
      <c r="D37" s="17"/>
      <c r="E37" s="17"/>
      <c r="F37" s="17" t="s">
        <v>270</v>
      </c>
      <c r="G37" s="17">
        <v>431</v>
      </c>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FD791-F195-4DAC-BF7A-D4E3E14121D5}">
  <dimension ref="A1:H26"/>
  <sheetViews>
    <sheetView workbookViewId="0">
      <selection activeCell="F26" sqref="F26:G26"/>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5</v>
      </c>
      <c r="E1" s="10" t="s">
        <v>4</v>
      </c>
      <c r="F1" s="9">
        <f>SUM(B2+D2+E2)</f>
        <v>931.15</v>
      </c>
      <c r="G1" s="8" t="s">
        <v>3</v>
      </c>
      <c r="H1" s="7" t="s">
        <v>2</v>
      </c>
    </row>
    <row r="2" spans="1:8" ht="21">
      <c r="A2" s="6" t="s">
        <v>1</v>
      </c>
      <c r="B2" s="5">
        <v>0</v>
      </c>
      <c r="D2">
        <f>SUM(D3:D65)</f>
        <v>795</v>
      </c>
      <c r="E2" s="4">
        <f>SUM(E3:E65)</f>
        <v>136.15</v>
      </c>
      <c r="F2" s="3" t="s">
        <v>0</v>
      </c>
      <c r="G2" s="2">
        <f>SUM(G3:G65)</f>
        <v>987</v>
      </c>
      <c r="H2" s="1">
        <f>SUM(F1-G2)</f>
        <v>-55.850000000000023</v>
      </c>
    </row>
    <row r="3" spans="1:8">
      <c r="A3" s="15">
        <v>45078</v>
      </c>
      <c r="B3">
        <v>8.3000000000000007</v>
      </c>
      <c r="C3">
        <v>16</v>
      </c>
      <c r="D3">
        <v>70</v>
      </c>
      <c r="E3">
        <v>8.5</v>
      </c>
      <c r="F3" t="s">
        <v>268</v>
      </c>
    </row>
    <row r="4" spans="1:8">
      <c r="A4" s="15">
        <v>45079</v>
      </c>
      <c r="B4">
        <v>9</v>
      </c>
      <c r="C4">
        <v>16</v>
      </c>
      <c r="D4">
        <v>65</v>
      </c>
      <c r="E4">
        <v>7.65</v>
      </c>
      <c r="F4" t="s">
        <v>183</v>
      </c>
    </row>
    <row r="5" spans="1:8">
      <c r="A5" s="15">
        <v>45082</v>
      </c>
      <c r="B5">
        <v>9</v>
      </c>
      <c r="C5">
        <v>16.3</v>
      </c>
      <c r="D5">
        <v>70</v>
      </c>
      <c r="E5">
        <v>8.5</v>
      </c>
      <c r="F5" t="s">
        <v>269</v>
      </c>
    </row>
    <row r="6" spans="1:8" ht="18.75">
      <c r="A6" s="23">
        <v>45082</v>
      </c>
      <c r="B6" s="17"/>
      <c r="C6" s="17"/>
      <c r="D6" s="17"/>
      <c r="E6" s="17"/>
      <c r="F6" s="17" t="s">
        <v>271</v>
      </c>
      <c r="G6" s="17">
        <v>39</v>
      </c>
    </row>
    <row r="7" spans="1:8">
      <c r="A7" t="s">
        <v>273</v>
      </c>
      <c r="B7" t="s">
        <v>274</v>
      </c>
      <c r="C7" t="s">
        <v>274</v>
      </c>
      <c r="F7" t="s">
        <v>275</v>
      </c>
    </row>
    <row r="8" spans="1:8">
      <c r="A8" s="15">
        <v>45086</v>
      </c>
      <c r="B8">
        <v>9</v>
      </c>
      <c r="C8">
        <v>17</v>
      </c>
      <c r="D8">
        <v>70</v>
      </c>
      <c r="E8">
        <v>8.5</v>
      </c>
      <c r="F8" t="s">
        <v>183</v>
      </c>
    </row>
    <row r="9" spans="1:8">
      <c r="A9" s="15">
        <v>45089</v>
      </c>
      <c r="B9">
        <v>9</v>
      </c>
      <c r="C9">
        <v>16</v>
      </c>
      <c r="D9">
        <v>60</v>
      </c>
      <c r="E9">
        <v>7.5</v>
      </c>
      <c r="F9" t="s">
        <v>183</v>
      </c>
    </row>
    <row r="10" spans="1:8">
      <c r="A10" s="15">
        <v>45090</v>
      </c>
      <c r="B10" t="s">
        <v>274</v>
      </c>
      <c r="C10" t="s">
        <v>274</v>
      </c>
    </row>
    <row r="11" spans="1:8">
      <c r="A11" s="15">
        <v>45091</v>
      </c>
      <c r="B11">
        <v>9</v>
      </c>
      <c r="C11">
        <v>16</v>
      </c>
      <c r="D11">
        <v>60</v>
      </c>
      <c r="E11">
        <v>7.5</v>
      </c>
      <c r="F11" t="s">
        <v>183</v>
      </c>
    </row>
    <row r="12" spans="1:8">
      <c r="A12" s="15">
        <v>45092</v>
      </c>
      <c r="B12" t="s">
        <v>274</v>
      </c>
      <c r="C12" t="s">
        <v>274</v>
      </c>
      <c r="F12" t="s">
        <v>276</v>
      </c>
    </row>
    <row r="13" spans="1:8">
      <c r="A13" s="15">
        <v>45093</v>
      </c>
      <c r="B13">
        <v>8.3000000000000007</v>
      </c>
      <c r="C13">
        <v>15.3</v>
      </c>
      <c r="D13">
        <v>60</v>
      </c>
      <c r="E13">
        <v>7.5</v>
      </c>
      <c r="F13" t="s">
        <v>183</v>
      </c>
    </row>
    <row r="14" spans="1:8">
      <c r="A14" s="15">
        <v>45096</v>
      </c>
      <c r="B14">
        <v>8.3000000000000007</v>
      </c>
      <c r="C14">
        <v>16.3</v>
      </c>
      <c r="D14">
        <v>70</v>
      </c>
      <c r="E14">
        <v>8.5</v>
      </c>
      <c r="F14" t="s">
        <v>183</v>
      </c>
    </row>
    <row r="15" spans="1:8">
      <c r="A15" s="15">
        <v>45097</v>
      </c>
      <c r="B15">
        <v>8.3000000000000007</v>
      </c>
      <c r="C15">
        <v>15.3</v>
      </c>
      <c r="D15">
        <v>60</v>
      </c>
      <c r="E15">
        <v>7.5</v>
      </c>
      <c r="F15" t="s">
        <v>183</v>
      </c>
    </row>
    <row r="16" spans="1:8">
      <c r="A16" s="15">
        <v>45098</v>
      </c>
      <c r="C16" t="s">
        <v>274</v>
      </c>
    </row>
    <row r="17" spans="1:7">
      <c r="A17" s="15">
        <v>45099</v>
      </c>
      <c r="B17">
        <v>8.3000000000000007</v>
      </c>
      <c r="C17">
        <v>14.3</v>
      </c>
      <c r="D17">
        <v>50</v>
      </c>
      <c r="E17">
        <v>41</v>
      </c>
      <c r="F17" t="s">
        <v>277</v>
      </c>
    </row>
    <row r="18" spans="1:7">
      <c r="A18" s="15">
        <v>45100</v>
      </c>
      <c r="C18" t="s">
        <v>274</v>
      </c>
    </row>
    <row r="19" spans="1:7">
      <c r="A19" s="15">
        <v>45103</v>
      </c>
      <c r="C19" t="s">
        <v>274</v>
      </c>
    </row>
    <row r="20" spans="1:7">
      <c r="A20" s="15">
        <v>45104</v>
      </c>
      <c r="B20">
        <v>8</v>
      </c>
      <c r="C20">
        <v>18</v>
      </c>
      <c r="D20">
        <v>90</v>
      </c>
      <c r="E20">
        <v>15</v>
      </c>
      <c r="F20" t="s">
        <v>278</v>
      </c>
    </row>
    <row r="21" spans="1:7">
      <c r="A21" s="15">
        <v>45105</v>
      </c>
      <c r="B21">
        <v>9</v>
      </c>
      <c r="C21">
        <v>18</v>
      </c>
      <c r="D21">
        <v>70</v>
      </c>
      <c r="E21">
        <v>8.5</v>
      </c>
      <c r="F21" t="s">
        <v>279</v>
      </c>
    </row>
    <row r="22" spans="1:7">
      <c r="A22" s="15">
        <v>45106</v>
      </c>
      <c r="C22" t="s">
        <v>274</v>
      </c>
      <c r="F22" t="s">
        <v>280</v>
      </c>
    </row>
    <row r="23" spans="1:7">
      <c r="A23" s="15">
        <v>45107</v>
      </c>
      <c r="B23">
        <v>9</v>
      </c>
      <c r="C23">
        <v>17</v>
      </c>
    </row>
    <row r="24" spans="1:7" ht="18.75">
      <c r="F24" s="17" t="s">
        <v>281</v>
      </c>
      <c r="G24" s="17">
        <v>25</v>
      </c>
    </row>
    <row r="25" spans="1:7" ht="18.75">
      <c r="E25" s="17"/>
      <c r="F25" s="17" t="s">
        <v>282</v>
      </c>
      <c r="G25" s="17">
        <v>23</v>
      </c>
    </row>
    <row r="26" spans="1:7" ht="18.75">
      <c r="F26" s="17" t="s">
        <v>110</v>
      </c>
      <c r="G26" s="17">
        <v>900</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8CEA1-2928-4BAF-97B2-B8104180D0C0}">
  <dimension ref="A1:H10"/>
  <sheetViews>
    <sheetView tabSelected="1" workbookViewId="0">
      <selection activeCell="F9" sqref="F9"/>
    </sheetView>
  </sheetViews>
  <sheetFormatPr defaultRowHeight="15"/>
  <cols>
    <col min="1" max="1" width="11.5703125" customWidth="1"/>
    <col min="6" max="6" width="38.5703125" customWidth="1"/>
    <col min="7" max="7" width="11.85546875" customWidth="1"/>
    <col min="8" max="8" width="18.42578125" customWidth="1"/>
  </cols>
  <sheetData>
    <row r="1" spans="1:8" ht="28.5">
      <c r="A1" s="14" t="s">
        <v>8</v>
      </c>
      <c r="B1" s="13" t="s">
        <v>7</v>
      </c>
      <c r="C1" s="12" t="s">
        <v>6</v>
      </c>
      <c r="D1" s="11" t="s">
        <v>283</v>
      </c>
      <c r="E1" s="10" t="s">
        <v>4</v>
      </c>
      <c r="F1" s="9">
        <f>SUM(B2+D2+E2)</f>
        <v>287.75</v>
      </c>
      <c r="G1" s="8" t="s">
        <v>3</v>
      </c>
      <c r="H1" s="7" t="s">
        <v>2</v>
      </c>
    </row>
    <row r="2" spans="1:8" ht="21">
      <c r="A2" s="6" t="s">
        <v>1</v>
      </c>
      <c r="B2" s="5">
        <v>-56</v>
      </c>
      <c r="D2">
        <f>SUM(D3:D59)</f>
        <v>250</v>
      </c>
      <c r="E2">
        <f>SUM(E3:E60)</f>
        <v>93.75</v>
      </c>
      <c r="F2" s="3" t="s">
        <v>0</v>
      </c>
      <c r="G2" s="2">
        <f>SUM(G3:G60)</f>
        <v>0</v>
      </c>
      <c r="H2" s="1">
        <f>SUM(F1-G2)</f>
        <v>287.75</v>
      </c>
    </row>
    <row r="3" spans="1:8">
      <c r="A3" s="15">
        <v>45110</v>
      </c>
      <c r="B3">
        <v>9</v>
      </c>
      <c r="C3">
        <v>17</v>
      </c>
      <c r="D3">
        <v>70</v>
      </c>
      <c r="E3">
        <v>13.75</v>
      </c>
      <c r="F3" t="s">
        <v>288</v>
      </c>
      <c r="G3">
        <v>0</v>
      </c>
    </row>
    <row r="4" spans="1:8">
      <c r="A4" s="15">
        <v>45111</v>
      </c>
      <c r="D4">
        <v>2.5</v>
      </c>
    </row>
    <row r="5" spans="1:8">
      <c r="A5" s="15">
        <v>45114</v>
      </c>
      <c r="B5">
        <v>8</v>
      </c>
      <c r="D5">
        <v>2.5</v>
      </c>
    </row>
    <row r="6" spans="1:8">
      <c r="A6" s="15">
        <v>45117</v>
      </c>
      <c r="B6">
        <v>10</v>
      </c>
      <c r="C6">
        <v>14</v>
      </c>
      <c r="D6">
        <v>5</v>
      </c>
      <c r="E6">
        <v>5</v>
      </c>
      <c r="F6" t="s">
        <v>287</v>
      </c>
    </row>
    <row r="7" spans="1:8">
      <c r="A7" s="15">
        <v>45117</v>
      </c>
      <c r="D7">
        <v>90</v>
      </c>
      <c r="F7" t="s">
        <v>289</v>
      </c>
    </row>
    <row r="9" spans="1:8">
      <c r="A9" s="15">
        <v>45120</v>
      </c>
      <c r="E9">
        <v>65</v>
      </c>
      <c r="F9" t="s">
        <v>317</v>
      </c>
    </row>
    <row r="10" spans="1:8">
      <c r="A10" s="15">
        <v>45120</v>
      </c>
      <c r="B10">
        <v>8</v>
      </c>
      <c r="C10">
        <v>16</v>
      </c>
      <c r="D10">
        <v>80</v>
      </c>
      <c r="E10">
        <v>10</v>
      </c>
      <c r="F10" t="s">
        <v>316</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085F7-8176-41BB-B1E8-B392931F5B83}">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CD74F-C009-4E59-A33B-A856AB0B8D8B}">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21</vt:i4>
      </vt:variant>
    </vt:vector>
  </HeadingPairs>
  <TitlesOfParts>
    <vt:vector size="21" baseType="lpstr">
      <vt:lpstr>A1</vt:lpstr>
      <vt:lpstr>A2</vt:lpstr>
      <vt:lpstr>A3</vt:lpstr>
      <vt:lpstr>A4</vt:lpstr>
      <vt:lpstr>A5</vt:lpstr>
      <vt:lpstr>A6</vt:lpstr>
      <vt:lpstr>A7</vt:lpstr>
      <vt:lpstr>A8</vt:lpstr>
      <vt:lpstr>A9</vt:lpstr>
      <vt:lpstr>A10</vt:lpstr>
      <vt:lpstr>P-1</vt:lpstr>
      <vt:lpstr>P-2</vt:lpstr>
      <vt:lpstr>P-3</vt:lpstr>
      <vt:lpstr>P-4</vt:lpstr>
      <vt:lpstr>P-5</vt:lpstr>
      <vt:lpstr>P-6</vt:lpstr>
      <vt:lpstr>P7</vt:lpstr>
      <vt:lpstr>P8</vt:lpstr>
      <vt:lpstr>P9</vt:lpstr>
      <vt:lpstr>bladvoorbeeld</vt:lpstr>
      <vt:lpstr>forum test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PC Gebruiker</cp:lastModifiedBy>
  <cp:revision/>
  <cp:lastPrinted>2023-05-31T14:57:09Z</cp:lastPrinted>
  <dcterms:created xsi:type="dcterms:W3CDTF">2022-11-13T08:08:15Z</dcterms:created>
  <dcterms:modified xsi:type="dcterms:W3CDTF">2023-07-14T06:10:39Z</dcterms:modified>
  <cp:category/>
  <cp:contentStatus/>
</cp:coreProperties>
</file>